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2336"/>
  </bookViews>
  <sheets>
    <sheet name="Sheet1" sheetId="1" r:id="rId1"/>
    <sheet name="Sheet2" sheetId="2" state="hidden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1" i="1" l="1"/>
  <c r="D50" i="1"/>
  <c r="H100" i="1" l="1"/>
  <c r="G87" i="1"/>
  <c r="D52" i="1"/>
  <c r="D51" i="1"/>
  <c r="H96" i="1" l="1"/>
  <c r="I52" i="1"/>
  <c r="H98" i="1" s="1"/>
  <c r="D87" i="1"/>
  <c r="D88" i="1"/>
  <c r="D89" i="1"/>
  <c r="C19" i="2" l="1"/>
  <c r="C18" i="2"/>
  <c r="C17" i="2"/>
  <c r="D75" i="2"/>
</calcChain>
</file>

<file path=xl/sharedStrings.xml><?xml version="1.0" encoding="utf-8"?>
<sst xmlns="http://schemas.openxmlformats.org/spreadsheetml/2006/main" count="70" uniqueCount="59">
  <si>
    <t>glicerin
(1)</t>
  </si>
  <si>
    <t>desztil-
lált víz</t>
  </si>
  <si>
    <t xml:space="preserve">vérplazma
</t>
  </si>
  <si>
    <t>glicerin
(2)</t>
  </si>
  <si>
    <t>glicerin
(3)</t>
  </si>
  <si>
    <t>glicerin
(4)</t>
  </si>
  <si>
    <t>glicerin
(5)</t>
  </si>
  <si>
    <t>ismeretlen
száma</t>
  </si>
  <si>
    <t>koncentráció,
mol/l</t>
  </si>
  <si>
    <t>?</t>
  </si>
  <si>
    <t>? (g/l)</t>
  </si>
  <si>
    <t>Kalibrációs egyenes paraméterei</t>
  </si>
  <si>
    <t>n</t>
  </si>
  <si>
    <t>c
(mol/l)</t>
  </si>
  <si>
    <t>2.) A kalibrációs egyenes segítségével számolja ki az ismeretlen oldatok koncentrációját!</t>
  </si>
  <si>
    <t>Feladatok:</t>
  </si>
  <si>
    <t>1.)</t>
  </si>
  <si>
    <t>2.)</t>
  </si>
  <si>
    <t>3.)</t>
  </si>
  <si>
    <r>
      <t>R</t>
    </r>
    <r>
      <rPr>
        <vertAlign val="superscript"/>
        <sz val="14"/>
        <color theme="1"/>
        <rFont val="Calibri"/>
        <family val="2"/>
        <scheme val="minor"/>
      </rPr>
      <t>2</t>
    </r>
  </si>
  <si>
    <t>1.) Írja be a táblázatba az egyes oldatok refraktométerrel mért törésmutatóit!</t>
  </si>
  <si>
    <t>slp</t>
  </si>
  <si>
    <t>int</t>
  </si>
  <si>
    <t>r2</t>
  </si>
  <si>
    <t>koncentráció,
g/l</t>
  </si>
  <si>
    <t>Következtetések</t>
  </si>
  <si>
    <t>Mennyi a vérplazma fehérjekoncentrációja?</t>
  </si>
  <si>
    <t>Milyen matemetikai összeföggés van a vizsgált oldatok koncentrációja és a mért törésmutató között?</t>
  </si>
  <si>
    <t>Mennyi az első ismeretlen glicerinoldat koncentrációja?</t>
  </si>
  <si>
    <t>koncentráció</t>
  </si>
  <si>
    <t>Mennyi a második ismeretlen glicerinoldat koncentrációja?</t>
  </si>
  <si>
    <t>száma</t>
  </si>
  <si>
    <t>Vérplazma kalibrációs görbe adatok</t>
  </si>
  <si>
    <t>mértékegység</t>
  </si>
  <si>
    <t>meredekség (l/mol)</t>
  </si>
  <si>
    <t>meredekség (l/g)</t>
  </si>
  <si>
    <t>Hallgató neve:</t>
  </si>
  <si>
    <t>Csoport:</t>
  </si>
  <si>
    <t>Dátum:</t>
  </si>
  <si>
    <t>Kar:</t>
  </si>
  <si>
    <t>Számolja ki az Excel programmal a vérplazmaminta fehérjekoncentrációját!</t>
  </si>
  <si>
    <t>3.) A kalibrációs egyenes segítségével számolja ki a vérplazmaminta koncentrációját!</t>
  </si>
  <si>
    <t>Számolja ki az Excel programmal az ismeretlen glicerinoldatok koncentrációját!</t>
  </si>
  <si>
    <r>
      <t xml:space="preserve">glicerin X </t>
    </r>
    <r>
      <rPr>
        <sz val="10"/>
        <rFont val="Calibri (Body)"/>
        <charset val="238"/>
      </rPr>
      <t>száma:</t>
    </r>
  </si>
  <si>
    <t>Csak a zöld színű mezőkbe írjon!</t>
  </si>
  <si>
    <t>Számolja ki az Excel programmal a kalibrációs egyenes paramétereit!</t>
  </si>
  <si>
    <t>Ábrázolja az egyes oldatok törésmutatóit a koncentráció függvényében és illeszen az adatsorra kalibrációs egyenest!</t>
  </si>
  <si>
    <t>y-tengelymetszet</t>
  </si>
  <si>
    <t>Refraktometria</t>
  </si>
  <si>
    <t>A gyakorlat célja: a fénytörés jelenségének és speciális eseteinek megismerése; koncentrációmeg-határozás törésmutató méréssel.</t>
  </si>
  <si>
    <t xml:space="preserve">A refraktométer kalibrálása desztillált vízzel. Különböző, ismert koncentrációjú glicerinoldatok törésmutatójának mérése.  Ismeretlen koncentrációjú glicerinoldatok és vérplazma törésmutatójának mérése.								</t>
  </si>
  <si>
    <t xml:space="preserve">Kalibrációs görbe készítése glicerinoldatokra. Az erre illesztett görbe paramétereinek meghatározása. </t>
  </si>
  <si>
    <t xml:space="preserve">Az ismeretlen koncentrációjú glicerinoldatok, illetve vérplazma koncentrációjának meghatározása a megfelelő kalibrációs görbe alapján. </t>
  </si>
  <si>
    <t>ÁOK</t>
  </si>
  <si>
    <t>Lineáris</t>
  </si>
  <si>
    <t>mol/l</t>
  </si>
  <si>
    <t>g/l</t>
  </si>
  <si>
    <t>Minta Tanuló</t>
  </si>
  <si>
    <t>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</si>
</sst>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0"/>
    <numFmt numFmtId="166" formatCode="0.000"/>
    <numFmt numFmtId="167" formatCode="0.0"/>
  </numFmts>
  <fonts count="17">
    <font>
      <sz val="12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 (Body)"/>
      <charset val="238"/>
    </font>
    <font>
      <b/>
      <sz val="14"/>
      <name val="Calibri"/>
      <family val="2"/>
      <scheme val="minor"/>
    </font>
    <font>
      <b/>
      <i/>
      <sz val="12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7" fillId="0" borderId="0" xfId="0" applyNumberFormat="1" applyFont="1"/>
    <xf numFmtId="0" fontId="5" fillId="0" borderId="0" xfId="0" applyNumberFormat="1" applyFont="1" applyAlignment="1">
      <alignment horizontal="center"/>
    </xf>
    <xf numFmtId="0" fontId="11" fillId="0" borderId="1" xfId="0" applyNumberFormat="1" applyFont="1" applyBorder="1" applyAlignment="1">
      <alignment horizontal="right"/>
    </xf>
    <xf numFmtId="0" fontId="1" fillId="7" borderId="1" xfId="0" applyNumberFormat="1" applyFont="1" applyFill="1" applyBorder="1" applyAlignment="1" applyProtection="1">
      <alignment horizontal="center"/>
      <protection locked="0"/>
    </xf>
    <xf numFmtId="0" fontId="10" fillId="7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NumberFormat="1" applyFont="1" applyBorder="1" applyAlignment="1"/>
    <xf numFmtId="0" fontId="1" fillId="0" borderId="0" xfId="0" applyNumberFormat="1" applyFont="1" applyAlignment="1">
      <alignment horizontal="center"/>
    </xf>
    <xf numFmtId="0" fontId="11" fillId="0" borderId="7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right" vertical="top" wrapText="1"/>
    </xf>
    <xf numFmtId="0" fontId="7" fillId="0" borderId="0" xfId="0" applyNumberFormat="1" applyFont="1" applyAlignment="1">
      <alignment wrapText="1"/>
    </xf>
    <xf numFmtId="0" fontId="6" fillId="0" borderId="13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wrapText="1"/>
    </xf>
    <xf numFmtId="0" fontId="1" fillId="0" borderId="0" xfId="0" applyNumberFormat="1" applyFont="1" applyFill="1" applyAlignment="1">
      <alignment horizontal="left"/>
    </xf>
    <xf numFmtId="0" fontId="8" fillId="2" borderId="14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7" fillId="7" borderId="8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/>
    <xf numFmtId="0" fontId="3" fillId="0" borderId="0" xfId="0" applyNumberFormat="1" applyFont="1" applyAlignment="1">
      <alignment horizontal="center"/>
    </xf>
    <xf numFmtId="0" fontId="7" fillId="0" borderId="9" xfId="0" applyNumberFormat="1" applyFont="1" applyBorder="1"/>
    <xf numFmtId="0" fontId="7" fillId="0" borderId="10" xfId="0" applyNumberFormat="1" applyFont="1" applyBorder="1"/>
    <xf numFmtId="0" fontId="7" fillId="0" borderId="11" xfId="0" applyNumberFormat="1" applyFont="1" applyBorder="1"/>
    <xf numFmtId="0" fontId="7" fillId="0" borderId="2" xfId="0" applyNumberFormat="1" applyFont="1" applyBorder="1"/>
    <xf numFmtId="0" fontId="7" fillId="0" borderId="0" xfId="0" applyNumberFormat="1" applyFont="1" applyBorder="1"/>
    <xf numFmtId="0" fontId="7" fillId="0" borderId="12" xfId="0" applyNumberFormat="1" applyFont="1" applyBorder="1"/>
    <xf numFmtId="0" fontId="7" fillId="0" borderId="0" xfId="0" applyNumberFormat="1" applyFont="1" applyFill="1"/>
    <xf numFmtId="0" fontId="7" fillId="0" borderId="2" xfId="0" applyNumberFormat="1" applyFont="1" applyFill="1" applyBorder="1"/>
    <xf numFmtId="0" fontId="7" fillId="0" borderId="0" xfId="0" applyNumberFormat="1" applyFont="1" applyFill="1" applyBorder="1"/>
    <xf numFmtId="0" fontId="7" fillId="0" borderId="12" xfId="0" applyNumberFormat="1" applyFont="1" applyFill="1" applyBorder="1"/>
    <xf numFmtId="0" fontId="7" fillId="0" borderId="13" xfId="0" applyNumberFormat="1" applyFont="1" applyFill="1" applyBorder="1"/>
    <xf numFmtId="0" fontId="7" fillId="0" borderId="7" xfId="0" applyNumberFormat="1" applyFont="1" applyFill="1" applyBorder="1"/>
    <xf numFmtId="0" fontId="7" fillId="0" borderId="6" xfId="0" applyNumberFormat="1" applyFont="1" applyFill="1" applyBorder="1"/>
    <xf numFmtId="0" fontId="7" fillId="0" borderId="0" xfId="0" applyNumberFormat="1" applyFont="1" applyProtection="1"/>
    <xf numFmtId="0" fontId="13" fillId="0" borderId="0" xfId="0" applyNumberFormat="1" applyFont="1" applyFill="1"/>
    <xf numFmtId="0" fontId="2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164" fontId="4" fillId="7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7" xfId="0" applyNumberFormat="1" applyFont="1" applyBorder="1" applyAlignment="1">
      <alignment horizontal="left"/>
    </xf>
    <xf numFmtId="0" fontId="3" fillId="0" borderId="7" xfId="0" applyNumberFormat="1" applyFont="1" applyFill="1" applyBorder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1" fillId="7" borderId="3" xfId="0" applyNumberFormat="1" applyFont="1" applyFill="1" applyBorder="1" applyAlignment="1" applyProtection="1">
      <alignment horizontal="left"/>
      <protection locked="0"/>
    </xf>
    <xf numFmtId="0" fontId="1" fillId="7" borderId="4" xfId="0" applyNumberFormat="1" applyFont="1" applyFill="1" applyBorder="1" applyAlignment="1" applyProtection="1">
      <alignment horizontal="left"/>
      <protection locked="0"/>
    </xf>
    <xf numFmtId="0" fontId="1" fillId="7" borderId="5" xfId="0" applyNumberFormat="1" applyFont="1" applyFill="1" applyBorder="1" applyAlignment="1" applyProtection="1">
      <alignment horizontal="left"/>
      <protection locked="0"/>
    </xf>
    <xf numFmtId="0" fontId="11" fillId="0" borderId="4" xfId="0" applyNumberFormat="1" applyFont="1" applyBorder="1" applyAlignment="1">
      <alignment horizontal="right"/>
    </xf>
    <xf numFmtId="0" fontId="11" fillId="0" borderId="5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2" fillId="0" borderId="7" xfId="0" applyNumberFormat="1" applyFont="1" applyBorder="1" applyAlignment="1">
      <alignment wrapText="1"/>
    </xf>
    <xf numFmtId="0" fontId="2" fillId="0" borderId="6" xfId="0" applyNumberFormat="1" applyFont="1" applyBorder="1" applyAlignment="1">
      <alignment wrapText="1"/>
    </xf>
    <xf numFmtId="14" fontId="1" fillId="7" borderId="3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Alignment="1">
      <alignment horizontal="left"/>
    </xf>
    <xf numFmtId="0" fontId="8" fillId="2" borderId="1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left" wrapText="1"/>
    </xf>
    <xf numFmtId="0" fontId="12" fillId="0" borderId="10" xfId="0" applyNumberFormat="1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left" wrapText="1"/>
    </xf>
    <xf numFmtId="0" fontId="11" fillId="0" borderId="1" xfId="0" applyNumberFormat="1" applyFont="1" applyBorder="1" applyAlignment="1">
      <alignment horizontal="left"/>
    </xf>
    <xf numFmtId="0" fontId="11" fillId="0" borderId="1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center" vertical="center" wrapText="1"/>
    </xf>
    <xf numFmtId="167" fontId="4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7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7" borderId="3" xfId="0" applyNumberFormat="1" applyFont="1" applyFill="1" applyBorder="1" applyAlignment="1" applyProtection="1">
      <alignment horizontal="center" vertical="center" wrapText="1"/>
      <protection locked="0"/>
    </xf>
    <xf numFmtId="166" fontId="4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1" xfId="0" applyNumberFormat="1" applyFont="1" applyBorder="1" applyAlignment="1">
      <alignment vertical="top" wrapText="1"/>
    </xf>
    <xf numFmtId="0" fontId="6" fillId="0" borderId="13" xfId="0" applyNumberFormat="1" applyFont="1" applyBorder="1" applyAlignment="1">
      <alignment vertical="top" wrapText="1"/>
    </xf>
    <xf numFmtId="0" fontId="6" fillId="0" borderId="7" xfId="0" applyNumberFormat="1" applyFont="1" applyBorder="1" applyAlignment="1">
      <alignment vertical="top" wrapText="1"/>
    </xf>
    <xf numFmtId="0" fontId="6" fillId="0" borderId="6" xfId="0" applyNumberFormat="1" applyFont="1" applyBorder="1" applyAlignment="1">
      <alignment vertical="top" wrapText="1"/>
    </xf>
    <xf numFmtId="2" fontId="4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/>
    </xf>
    <xf numFmtId="0" fontId="6" fillId="0" borderId="7" xfId="0" applyNumberFormat="1" applyFont="1" applyBorder="1" applyAlignment="1">
      <alignment horizontal="left" vertical="top" wrapText="1"/>
    </xf>
    <xf numFmtId="0" fontId="6" fillId="0" borderId="6" xfId="0" applyNumberFormat="1" applyFont="1" applyBorder="1" applyAlignment="1">
      <alignment horizontal="left" vertical="top" wrapText="1"/>
    </xf>
    <xf numFmtId="0" fontId="2" fillId="5" borderId="3" xfId="0" applyNumberFormat="1" applyFont="1" applyFill="1" applyBorder="1" applyAlignment="1">
      <alignment horizontal="right" vertical="center"/>
    </xf>
    <xf numFmtId="0" fontId="2" fillId="5" borderId="5" xfId="0" applyNumberFormat="1" applyFont="1" applyFill="1" applyBorder="1" applyAlignment="1">
      <alignment horizontal="right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vertical="top" wrapText="1"/>
    </xf>
    <xf numFmtId="0" fontId="6" fillId="0" borderId="4" xfId="0" applyNumberFormat="1" applyFont="1" applyBorder="1" applyAlignment="1">
      <alignment vertical="top" wrapText="1"/>
    </xf>
    <xf numFmtId="0" fontId="6" fillId="0" borderId="5" xfId="0" applyNumberFormat="1" applyFont="1" applyBorder="1" applyAlignment="1">
      <alignment vertical="top" wrapText="1"/>
    </xf>
    <xf numFmtId="0" fontId="3" fillId="6" borderId="3" xfId="0" applyNumberFormat="1" applyFont="1" applyFill="1" applyBorder="1" applyAlignment="1" applyProtection="1">
      <alignment horizontal="center" vertical="center"/>
    </xf>
    <xf numFmtId="0" fontId="3" fillId="6" borderId="4" xfId="0" applyNumberFormat="1" applyFont="1" applyFill="1" applyBorder="1" applyAlignment="1" applyProtection="1">
      <alignment horizontal="center" vertical="center"/>
    </xf>
    <xf numFmtId="0" fontId="3" fillId="6" borderId="5" xfId="0" applyNumberFormat="1" applyFont="1" applyFill="1" applyBorder="1" applyAlignment="1" applyProtection="1">
      <alignment horizontal="center" vertical="center"/>
    </xf>
    <xf numFmtId="164" fontId="4" fillId="7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wrapText="1"/>
    </xf>
    <xf numFmtId="164" fontId="15" fillId="7" borderId="3" xfId="0" applyNumberFormat="1" applyFont="1" applyFill="1" applyBorder="1" applyAlignment="1" applyProtection="1">
      <alignment horizontal="center" vertical="center"/>
      <protection locked="0"/>
    </xf>
    <xf numFmtId="164" fontId="15" fillId="7" borderId="5" xfId="0" applyNumberFormat="1" applyFont="1" applyFill="1" applyBorder="1" applyAlignment="1" applyProtection="1">
      <alignment horizontal="center" vertical="center"/>
      <protection locked="0"/>
    </xf>
    <xf numFmtId="0" fontId="8" fillId="2" borderId="3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Alignment="1">
      <alignment horizontal="center"/>
    </xf>
    <xf numFmtId="165" fontId="15" fillId="7" borderId="3" xfId="0" applyNumberFormat="1" applyFont="1" applyFill="1" applyBorder="1" applyAlignment="1" applyProtection="1">
      <alignment horizontal="center" vertical="center"/>
      <protection locked="0"/>
    </xf>
    <xf numFmtId="165" fontId="15" fillId="7" borderId="5" xfId="0" applyNumberFormat="1" applyFont="1" applyFill="1" applyBorder="1" applyAlignment="1" applyProtection="1">
      <alignment horizontal="center" vertical="center"/>
      <protection locked="0"/>
    </xf>
    <xf numFmtId="166" fontId="15" fillId="7" borderId="3" xfId="0" applyNumberFormat="1" applyFont="1" applyFill="1" applyBorder="1" applyAlignment="1" applyProtection="1">
      <alignment horizontal="center" vertical="center"/>
      <protection locked="0"/>
    </xf>
    <xf numFmtId="166" fontId="15" fillId="7" borderId="5" xfId="0" applyNumberFormat="1" applyFont="1" applyFill="1" applyBorder="1" applyAlignment="1" applyProtection="1">
      <alignment horizontal="center" vertical="center"/>
      <protection locked="0"/>
    </xf>
    <xf numFmtId="0" fontId="3" fillId="6" borderId="3" xfId="0" applyNumberFormat="1" applyFont="1" applyFill="1" applyBorder="1" applyAlignment="1">
      <alignment horizontal="center" vertical="center"/>
    </xf>
    <xf numFmtId="0" fontId="3" fillId="6" borderId="4" xfId="0" applyNumberFormat="1" applyFont="1" applyFill="1" applyBorder="1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1"/>
              <a:t>Vérplazmafehérje kalibrációs görbe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x"/>
            <c:size val="10"/>
            <c:spPr>
              <a:noFill/>
              <a:ln w="254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forward val="3"/>
            <c:backward val="3"/>
            <c:dispRSqr val="1"/>
            <c:dispEq val="1"/>
            <c:trendlineLbl>
              <c:layout>
                <c:manualLayout>
                  <c:x val="-0.44311400311072224"/>
                  <c:y val="1.3019607078818118E-2"/>
                </c:manualLayout>
              </c:layout>
              <c:numFmt formatCode="#,##0.000000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</c:trendlineLbl>
          </c:trendline>
          <c:xVal>
            <c:numRef>
              <c:f>Sheet2!$B$4:$B$14</c:f>
              <c:numCache>
                <c:formatCode>General</c:formatCode>
                <c:ptCount val="11"/>
                <c:pt idx="0">
                  <c:v>51.25</c:v>
                </c:pt>
                <c:pt idx="1">
                  <c:v>53.5</c:v>
                </c:pt>
                <c:pt idx="2">
                  <c:v>55.25</c:v>
                </c:pt>
                <c:pt idx="3">
                  <c:v>57.25</c:v>
                </c:pt>
                <c:pt idx="4">
                  <c:v>59</c:v>
                </c:pt>
                <c:pt idx="5">
                  <c:v>61.25</c:v>
                </c:pt>
                <c:pt idx="6">
                  <c:v>62.8</c:v>
                </c:pt>
                <c:pt idx="7">
                  <c:v>64.599999999999994</c:v>
                </c:pt>
                <c:pt idx="8">
                  <c:v>66.75</c:v>
                </c:pt>
                <c:pt idx="9">
                  <c:v>68.5</c:v>
                </c:pt>
                <c:pt idx="10">
                  <c:v>70.5</c:v>
                </c:pt>
              </c:numCache>
            </c:numRef>
          </c:xVal>
          <c:yVal>
            <c:numRef>
              <c:f>Sheet2!$C$4:$C$14</c:f>
              <c:numCache>
                <c:formatCode>General</c:formatCode>
                <c:ptCount val="11"/>
                <c:pt idx="0">
                  <c:v>1.3449500000000001</c:v>
                </c:pt>
                <c:pt idx="1">
                  <c:v>1.3452999999999999</c:v>
                </c:pt>
                <c:pt idx="2">
                  <c:v>1.34575</c:v>
                </c:pt>
                <c:pt idx="3">
                  <c:v>1.3461000000000001</c:v>
                </c:pt>
                <c:pt idx="4">
                  <c:v>1.3464799999999999</c:v>
                </c:pt>
                <c:pt idx="5">
                  <c:v>1.3467899999999999</c:v>
                </c:pt>
                <c:pt idx="6">
                  <c:v>1.3472500000000001</c:v>
                </c:pt>
                <c:pt idx="7">
                  <c:v>1.34765</c:v>
                </c:pt>
                <c:pt idx="8">
                  <c:v>1.3479000000000001</c:v>
                </c:pt>
                <c:pt idx="9">
                  <c:v>1.3483499999999999</c:v>
                </c:pt>
                <c:pt idx="10">
                  <c:v>1.3487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F6-9844-9ADF-CFEB4B92F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944960"/>
        <c:axId val="275946880"/>
      </c:scatterChart>
      <c:valAx>
        <c:axId val="275944960"/>
        <c:scaling>
          <c:orientation val="minMax"/>
          <c:max val="75"/>
          <c:min val="45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vérplazma fehérjekoncentráció, </a:t>
                </a:r>
                <a:r>
                  <a:rPr lang="en-US" sz="1600" b="1" i="1"/>
                  <a:t>c</a:t>
                </a:r>
                <a:r>
                  <a:rPr lang="en-US" sz="1600" b="1"/>
                  <a:t> (g/l)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  <a:tailEnd type="triangl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946880"/>
        <c:crosses val="autoZero"/>
        <c:crossBetween val="midCat"/>
      </c:valAx>
      <c:valAx>
        <c:axId val="275946880"/>
        <c:scaling>
          <c:orientation val="minMax"/>
          <c:max val="1.3494999999999999"/>
          <c:min val="1.34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i="0"/>
                  <a:t>plazma törésmutató, n</a:t>
                </a:r>
                <a:r>
                  <a:rPr lang="hu-HU" sz="1600" b="1" i="0"/>
                  <a:t> (-)</a:t>
                </a:r>
                <a:endParaRPr lang="en-US" sz="1600" b="1" i="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  <a:tailEnd type="triangl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944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/>
            </a:pPr>
            <a:r>
              <a:rPr lang="hu-HU"/>
              <a:t>Glicerin kalibrációs egyenese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x"/>
            <c:size val="10"/>
            <c:spPr>
              <a:noFill/>
              <a:ln w="254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 cmpd="sng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forward val="0.15000000000000002"/>
            <c:dispRSqr val="1"/>
            <c:dispEq val="1"/>
            <c:trendlineLbl>
              <c:layout>
                <c:manualLayout>
                  <c:x val="-0.41423616171275718"/>
                  <c:y val="1.6743658140020948E-2"/>
                </c:manualLayout>
              </c:layout>
              <c:numFmt formatCode="#,##0.0000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rot="0" vert="horz"/>
                <a:lstStyle/>
                <a:p>
                  <a:pPr algn="ctr" rtl="0">
                    <a:defRPr lang="en-US" sz="1800" b="1" i="0" u="none" strike="noStrike" kern="1200" baseline="0">
                      <a:solidFill>
                        <a:sysClr val="windowText" lastClr="000000">
                          <a:lumMod val="65000"/>
                          <a:lumOff val="3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</c:trendlineLbl>
          </c:trendline>
          <c:xVal>
            <c:numRef>
              <c:f>Sheet1!$C$15:$H$15</c:f>
              <c:numCache>
                <c:formatCode>General</c:formatCode>
                <c:ptCount val="6"/>
                <c:pt idx="0">
                  <c:v>0</c:v>
                </c:pt>
                <c:pt idx="1">
                  <c:v>0.25</c:v>
                </c:pt>
                <c:pt idx="2">
                  <c:v>0.41</c:v>
                </c:pt>
                <c:pt idx="3">
                  <c:v>0.75</c:v>
                </c:pt>
                <c:pt idx="4">
                  <c:v>0.9</c:v>
                </c:pt>
                <c:pt idx="5">
                  <c:v>1.2</c:v>
                </c:pt>
              </c:numCache>
            </c:numRef>
          </c:xVal>
          <c:yVal>
            <c:numRef>
              <c:f>Sheet1!$C$16:$H$16</c:f>
              <c:numCache>
                <c:formatCode>General</c:formatCode>
                <c:ptCount val="6"/>
                <c:pt idx="0" formatCode="0.0000">
                  <c:v>1.333</c:v>
                </c:pt>
                <c:pt idx="1">
                  <c:v>1.3355999999999999</c:v>
                </c:pt>
                <c:pt idx="2">
                  <c:v>1.3371999999999999</c:v>
                </c:pt>
                <c:pt idx="3">
                  <c:v>1.3405</c:v>
                </c:pt>
                <c:pt idx="4">
                  <c:v>1.3422000000000001</c:v>
                </c:pt>
                <c:pt idx="5">
                  <c:v>1.3451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B6-4225-B434-3F8AC0DAB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093248"/>
        <c:axId val="157095424"/>
      </c:scatterChart>
      <c:valAx>
        <c:axId val="157093248"/>
        <c:scaling>
          <c:orientation val="minMax"/>
          <c:max val="1.4"/>
          <c:min val="0"/>
        </c:scaling>
        <c:delete val="0"/>
        <c:axPos val="b"/>
        <c:majorGridlines>
          <c:spPr>
            <a:ln w="9525">
              <a:solidFill>
                <a:schemeClr val="bg1">
                  <a:lumMod val="85000"/>
                </a:schemeClr>
              </a:solidFill>
            </a:ln>
          </c:spPr>
        </c:majorGridlines>
        <c:minorGridlines>
          <c:spPr>
            <a:ln w="9525">
              <a:solidFill>
                <a:schemeClr val="bg1">
                  <a:lumMod val="95000"/>
                </a:schemeClr>
              </a:solidFill>
            </a:ln>
          </c:spPr>
        </c:minorGridlines>
        <c:title>
          <c:tx>
            <c:rich>
              <a:bodyPr rot="0" vert="horz"/>
              <a:lstStyle/>
              <a:p>
                <a:pPr algn="ctr" rtl="0">
                  <a:defRPr/>
                </a:pPr>
                <a:r>
                  <a:rPr lang="hu-HU"/>
                  <a:t>glicerin koncentráció, c (mol/l)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  <a:tailEnd type="triangle" w="med" len="lg"/>
          </a:ln>
          <a:effectLst/>
        </c:spPr>
        <c:txPr>
          <a:bodyPr rot="-60000000" vert="horz"/>
          <a:lstStyle/>
          <a:p>
            <a:pPr algn="ctr">
              <a:defRPr/>
            </a:pPr>
            <a:endParaRPr lang="hu-HU"/>
          </a:p>
        </c:txPr>
        <c:crossAx val="157095424"/>
        <c:crosses val="autoZero"/>
        <c:crossBetween val="midCat"/>
      </c:valAx>
      <c:valAx>
        <c:axId val="15709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>
              <a:solidFill>
                <a:schemeClr val="accent3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 algn="ctr" rtl="0">
                  <a:defRPr/>
                </a:pPr>
                <a:r>
                  <a:rPr lang="hu-HU"/>
                  <a:t>glicerin  oldat törésmutató, n (-)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00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  <a:tailEnd type="triangle" w="med" len="lg"/>
          </a:ln>
          <a:effectLst/>
        </c:spPr>
        <c:txPr>
          <a:bodyPr rot="-60000000" vert="horz"/>
          <a:lstStyle/>
          <a:p>
            <a:pPr algn="ctr">
              <a:defRPr/>
            </a:pPr>
            <a:endParaRPr lang="hu-HU"/>
          </a:p>
        </c:txPr>
        <c:crossAx val="157093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 algn="ctr">
        <a:defRPr lang="hu-HU" sz="1600" b="1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+mn-lt"/>
          <a:ea typeface="+mn-ea"/>
          <a:cs typeface="+mn-cs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55</xdr:row>
      <xdr:rowOff>152400</xdr:rowOff>
    </xdr:from>
    <xdr:to>
      <xdr:col>11</xdr:col>
      <xdr:colOff>50800</xdr:colOff>
      <xdr:row>82</xdr:row>
      <xdr:rowOff>139700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B4790690-66BA-484B-B243-5CAB8FC736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11</xdr:col>
      <xdr:colOff>7620</xdr:colOff>
      <xdr:row>46</xdr:row>
      <xdr:rowOff>30480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05"/>
  <sheetViews>
    <sheetView tabSelected="1" topLeftCell="A52" zoomScaleNormal="100" workbookViewId="0">
      <selection activeCell="G53" sqref="G53"/>
    </sheetView>
  </sheetViews>
  <sheetFormatPr defaultColWidth="0" defaultRowHeight="15.6" zeroHeight="1"/>
  <cols>
    <col min="1" max="1" width="4.59765625" style="1" customWidth="1"/>
    <col min="2" max="11" width="10.8984375" style="1" customWidth="1"/>
    <col min="12" max="12" width="4.09765625" style="1" customWidth="1"/>
    <col min="13" max="15" width="12.8984375" style="1" hidden="1"/>
    <col min="16" max="16383" width="10.8984375" style="1" hidden="1"/>
    <col min="16384" max="16384" width="2" style="1" hidden="1" customWidth="1"/>
  </cols>
  <sheetData>
    <row r="1" spans="2:13" ht="33.6">
      <c r="B1" s="108" t="s">
        <v>48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2:13" ht="18.899999999999999" customHeight="1">
      <c r="B2" s="48" t="s">
        <v>44</v>
      </c>
      <c r="C2" s="48"/>
      <c r="D2" s="48"/>
      <c r="E2" s="2"/>
      <c r="F2" s="2"/>
      <c r="G2" s="2"/>
      <c r="H2" s="2"/>
      <c r="I2" s="2"/>
      <c r="J2" s="2"/>
      <c r="K2" s="2"/>
    </row>
    <row r="3" spans="2:13" ht="25.8">
      <c r="B3" s="68" t="s">
        <v>36</v>
      </c>
      <c r="C3" s="68"/>
      <c r="D3" s="51" t="s">
        <v>57</v>
      </c>
      <c r="E3" s="52"/>
      <c r="F3" s="53"/>
      <c r="G3" s="3" t="s">
        <v>39</v>
      </c>
      <c r="H3" s="4" t="s">
        <v>53</v>
      </c>
      <c r="I3" s="54" t="s">
        <v>37</v>
      </c>
      <c r="J3" s="55"/>
      <c r="K3" s="5" t="s">
        <v>58</v>
      </c>
    </row>
    <row r="4" spans="2:13" ht="33.6">
      <c r="B4" s="69" t="s">
        <v>38</v>
      </c>
      <c r="C4" s="69"/>
      <c r="D4" s="62">
        <v>43725</v>
      </c>
      <c r="E4" s="52"/>
      <c r="F4" s="52"/>
      <c r="G4" s="6"/>
      <c r="H4" s="7"/>
      <c r="I4" s="7"/>
      <c r="J4" s="7"/>
      <c r="K4" s="2"/>
    </row>
    <row r="5" spans="2:13" ht="17.100000000000001" customHeight="1">
      <c r="B5" s="8"/>
      <c r="C5" s="8"/>
      <c r="D5" s="9"/>
      <c r="E5" s="9"/>
      <c r="F5" s="9"/>
      <c r="G5" s="7"/>
      <c r="H5" s="7"/>
      <c r="I5" s="7"/>
      <c r="J5" s="7"/>
      <c r="K5" s="2"/>
    </row>
    <row r="6" spans="2:13" ht="42.9" customHeight="1">
      <c r="B6" s="65" t="s">
        <v>49</v>
      </c>
      <c r="C6" s="66"/>
      <c r="D6" s="66"/>
      <c r="E6" s="66"/>
      <c r="F6" s="66"/>
      <c r="G6" s="66"/>
      <c r="H6" s="66"/>
      <c r="I6" s="66"/>
      <c r="J6" s="66"/>
      <c r="K6" s="67"/>
    </row>
    <row r="7" spans="2:13" ht="21" customHeight="1">
      <c r="B7" s="65" t="s">
        <v>15</v>
      </c>
      <c r="C7" s="66"/>
      <c r="D7" s="66"/>
      <c r="E7" s="66"/>
      <c r="F7" s="66"/>
      <c r="G7" s="66"/>
      <c r="H7" s="66"/>
      <c r="I7" s="66"/>
      <c r="J7" s="66"/>
      <c r="K7" s="67"/>
    </row>
    <row r="8" spans="2:13" ht="60.9" customHeight="1">
      <c r="B8" s="10" t="s">
        <v>16</v>
      </c>
      <c r="C8" s="56" t="s">
        <v>50</v>
      </c>
      <c r="D8" s="56"/>
      <c r="E8" s="56"/>
      <c r="F8" s="56"/>
      <c r="G8" s="56"/>
      <c r="H8" s="56"/>
      <c r="I8" s="56"/>
      <c r="J8" s="56"/>
      <c r="K8" s="57"/>
    </row>
    <row r="9" spans="2:13" s="11" customFormat="1" ht="18">
      <c r="B9" s="10" t="s">
        <v>17</v>
      </c>
      <c r="C9" s="58" t="s">
        <v>51</v>
      </c>
      <c r="D9" s="58"/>
      <c r="E9" s="58"/>
      <c r="F9" s="58"/>
      <c r="G9" s="58"/>
      <c r="H9" s="58"/>
      <c r="I9" s="58"/>
      <c r="J9" s="58"/>
      <c r="K9" s="59"/>
    </row>
    <row r="10" spans="2:13" s="11" customFormat="1" ht="39" customHeight="1">
      <c r="B10" s="12" t="s">
        <v>18</v>
      </c>
      <c r="C10" s="60" t="s">
        <v>52</v>
      </c>
      <c r="D10" s="60"/>
      <c r="E10" s="60"/>
      <c r="F10" s="60"/>
      <c r="G10" s="60"/>
      <c r="H10" s="60"/>
      <c r="I10" s="60"/>
      <c r="J10" s="60"/>
      <c r="K10" s="61"/>
    </row>
    <row r="11" spans="2:13" s="11" customFormat="1" ht="6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</row>
    <row r="12" spans="2:13" s="15" customFormat="1" ht="23.4">
      <c r="B12" s="63" t="s">
        <v>20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2:13" s="15" customFormat="1" ht="31.2">
      <c r="B13" s="16"/>
      <c r="C13" s="64" t="s">
        <v>1</v>
      </c>
      <c r="D13" s="64" t="s">
        <v>0</v>
      </c>
      <c r="E13" s="64" t="s">
        <v>3</v>
      </c>
      <c r="F13" s="64" t="s">
        <v>4</v>
      </c>
      <c r="G13" s="64" t="s">
        <v>5</v>
      </c>
      <c r="H13" s="106" t="s">
        <v>6</v>
      </c>
      <c r="I13" s="17" t="s">
        <v>43</v>
      </c>
      <c r="J13" s="17" t="s">
        <v>43</v>
      </c>
      <c r="K13" s="116" t="s">
        <v>2</v>
      </c>
    </row>
    <row r="14" spans="2:13" ht="18">
      <c r="B14" s="18"/>
      <c r="C14" s="64"/>
      <c r="D14" s="64"/>
      <c r="E14" s="64"/>
      <c r="F14" s="64"/>
      <c r="G14" s="64"/>
      <c r="H14" s="106"/>
      <c r="I14" s="19">
        <v>2</v>
      </c>
      <c r="J14" s="19">
        <v>5</v>
      </c>
      <c r="K14" s="116"/>
    </row>
    <row r="15" spans="2:13" ht="39" customHeight="1">
      <c r="B15" s="20" t="s">
        <v>13</v>
      </c>
      <c r="C15" s="21">
        <v>0</v>
      </c>
      <c r="D15" s="21">
        <v>0.25</v>
      </c>
      <c r="E15" s="21">
        <v>0.41</v>
      </c>
      <c r="F15" s="21">
        <v>0.75</v>
      </c>
      <c r="G15" s="21">
        <v>0.9</v>
      </c>
      <c r="H15" s="21">
        <v>1.2</v>
      </c>
      <c r="I15" s="22" t="s">
        <v>9</v>
      </c>
      <c r="J15" s="22" t="s">
        <v>9</v>
      </c>
      <c r="K15" s="21" t="s">
        <v>10</v>
      </c>
      <c r="M15" s="23"/>
    </row>
    <row r="16" spans="2:13" ht="39" customHeight="1">
      <c r="B16" s="24" t="s">
        <v>12</v>
      </c>
      <c r="C16" s="47">
        <v>1.333</v>
      </c>
      <c r="D16" s="25">
        <v>1.3355999999999999</v>
      </c>
      <c r="E16" s="25">
        <v>1.3371999999999999</v>
      </c>
      <c r="F16" s="25">
        <v>1.3405</v>
      </c>
      <c r="G16" s="25">
        <v>1.3422000000000001</v>
      </c>
      <c r="H16" s="25">
        <v>1.3451</v>
      </c>
      <c r="I16" s="25">
        <v>1.3398000000000001</v>
      </c>
      <c r="J16" s="25">
        <v>1.3369</v>
      </c>
      <c r="K16" s="25">
        <v>1.3479000000000001</v>
      </c>
      <c r="M16" s="23"/>
    </row>
    <row r="17" spans="2:12"/>
    <row r="18" spans="2:12" ht="23.4">
      <c r="B18" s="26" t="s">
        <v>14</v>
      </c>
    </row>
    <row r="19" spans="2:12" ht="39.9" customHeight="1">
      <c r="B19" s="50" t="s">
        <v>46</v>
      </c>
      <c r="C19" s="50"/>
      <c r="D19" s="50"/>
      <c r="E19" s="50"/>
      <c r="F19" s="50"/>
      <c r="G19" s="50"/>
      <c r="H19" s="27"/>
      <c r="I19" s="27"/>
      <c r="J19" s="27"/>
      <c r="K19" s="27"/>
      <c r="L19" s="27"/>
    </row>
    <row r="20" spans="2:12"/>
    <row r="21" spans="2:12">
      <c r="B21" s="28"/>
      <c r="C21" s="29"/>
      <c r="D21" s="29"/>
      <c r="E21" s="29"/>
      <c r="F21" s="29"/>
      <c r="G21" s="29"/>
      <c r="H21" s="29"/>
      <c r="I21" s="29"/>
      <c r="J21" s="29"/>
      <c r="K21" s="30"/>
    </row>
    <row r="22" spans="2:12">
      <c r="B22" s="31"/>
      <c r="C22" s="32"/>
      <c r="D22" s="32"/>
      <c r="E22" s="32"/>
      <c r="F22" s="32"/>
      <c r="G22" s="32"/>
      <c r="H22" s="32"/>
      <c r="I22" s="32"/>
      <c r="J22" s="32"/>
      <c r="K22" s="33"/>
    </row>
    <row r="23" spans="2:12">
      <c r="B23" s="31"/>
      <c r="C23" s="32"/>
      <c r="D23" s="32"/>
      <c r="E23" s="32"/>
      <c r="F23" s="32"/>
      <c r="G23" s="32"/>
      <c r="H23" s="32"/>
      <c r="I23" s="32"/>
      <c r="J23" s="32"/>
      <c r="K23" s="33"/>
    </row>
    <row r="24" spans="2:12">
      <c r="B24" s="31"/>
      <c r="C24" s="32"/>
      <c r="D24" s="32"/>
      <c r="E24" s="32"/>
      <c r="F24" s="32"/>
      <c r="G24" s="32"/>
      <c r="H24" s="32"/>
      <c r="I24" s="32"/>
      <c r="J24" s="32"/>
      <c r="K24" s="33"/>
    </row>
    <row r="25" spans="2:12">
      <c r="B25" s="31"/>
      <c r="C25" s="32"/>
      <c r="D25" s="32"/>
      <c r="E25" s="32"/>
      <c r="F25" s="32"/>
      <c r="G25" s="32"/>
      <c r="H25" s="32"/>
      <c r="I25" s="32"/>
      <c r="J25" s="32"/>
      <c r="K25" s="33"/>
    </row>
    <row r="26" spans="2:12">
      <c r="B26" s="31"/>
      <c r="C26" s="32"/>
      <c r="D26" s="32"/>
      <c r="E26" s="32"/>
      <c r="F26" s="32"/>
      <c r="G26" s="32"/>
      <c r="H26" s="32"/>
      <c r="I26" s="32"/>
      <c r="J26" s="32"/>
      <c r="K26" s="33"/>
    </row>
    <row r="27" spans="2:12">
      <c r="B27" s="31"/>
      <c r="C27" s="32"/>
      <c r="D27" s="32"/>
      <c r="E27" s="32"/>
      <c r="F27" s="32"/>
      <c r="G27" s="32"/>
      <c r="H27" s="32"/>
      <c r="I27" s="32"/>
      <c r="J27" s="32"/>
      <c r="K27" s="33"/>
    </row>
    <row r="28" spans="2:12">
      <c r="B28" s="31"/>
      <c r="C28" s="32"/>
      <c r="D28" s="32"/>
      <c r="E28" s="32"/>
      <c r="F28" s="32"/>
      <c r="G28" s="32"/>
      <c r="H28" s="32"/>
      <c r="I28" s="32"/>
      <c r="J28" s="32"/>
      <c r="K28" s="33"/>
    </row>
    <row r="29" spans="2:12">
      <c r="B29" s="31"/>
      <c r="C29" s="32"/>
      <c r="D29" s="32"/>
      <c r="E29" s="32"/>
      <c r="F29" s="32"/>
      <c r="G29" s="32"/>
      <c r="H29" s="32"/>
      <c r="I29" s="32"/>
      <c r="J29" s="32"/>
      <c r="K29" s="33"/>
    </row>
    <row r="30" spans="2:12">
      <c r="B30" s="31"/>
      <c r="C30" s="32"/>
      <c r="D30" s="32"/>
      <c r="E30" s="32"/>
      <c r="F30" s="32"/>
      <c r="G30" s="32"/>
      <c r="H30" s="32"/>
      <c r="I30" s="32"/>
      <c r="J30" s="32"/>
      <c r="K30" s="33"/>
    </row>
    <row r="31" spans="2:12">
      <c r="B31" s="31"/>
      <c r="C31" s="32"/>
      <c r="D31" s="32"/>
      <c r="E31" s="32"/>
      <c r="F31" s="32"/>
      <c r="G31" s="32"/>
      <c r="H31" s="32"/>
      <c r="I31" s="32"/>
      <c r="J31" s="32"/>
      <c r="K31" s="33"/>
    </row>
    <row r="32" spans="2:12">
      <c r="B32" s="31"/>
      <c r="C32" s="32"/>
      <c r="D32" s="32"/>
      <c r="E32" s="32"/>
      <c r="F32" s="32"/>
      <c r="G32" s="32"/>
      <c r="H32" s="32"/>
      <c r="I32" s="32"/>
      <c r="J32" s="32"/>
      <c r="K32" s="33"/>
    </row>
    <row r="33" spans="1:14">
      <c r="B33" s="31"/>
      <c r="C33" s="32"/>
      <c r="D33" s="32"/>
      <c r="E33" s="32"/>
      <c r="F33" s="32"/>
      <c r="G33" s="32"/>
      <c r="H33" s="32"/>
      <c r="I33" s="32"/>
      <c r="J33" s="32"/>
      <c r="K33" s="33"/>
    </row>
    <row r="34" spans="1:14">
      <c r="B34" s="31"/>
      <c r="C34" s="32"/>
      <c r="D34" s="32"/>
      <c r="E34" s="32"/>
      <c r="F34" s="32"/>
      <c r="G34" s="32"/>
      <c r="H34" s="32"/>
      <c r="I34" s="32"/>
      <c r="J34" s="32"/>
      <c r="K34" s="33"/>
    </row>
    <row r="35" spans="1:14">
      <c r="B35" s="31"/>
      <c r="C35" s="32"/>
      <c r="D35" s="32"/>
      <c r="E35" s="32"/>
      <c r="F35" s="32"/>
      <c r="G35" s="32"/>
      <c r="H35" s="32"/>
      <c r="I35" s="32"/>
      <c r="J35" s="32"/>
      <c r="K35" s="33"/>
    </row>
    <row r="36" spans="1:14">
      <c r="B36" s="31"/>
      <c r="C36" s="32"/>
      <c r="D36" s="32"/>
      <c r="E36" s="32"/>
      <c r="F36" s="32"/>
      <c r="G36" s="32"/>
      <c r="H36" s="32"/>
      <c r="I36" s="32"/>
      <c r="J36" s="32"/>
      <c r="K36" s="33"/>
    </row>
    <row r="37" spans="1:14">
      <c r="B37" s="31"/>
      <c r="C37" s="32"/>
      <c r="D37" s="32"/>
      <c r="E37" s="32"/>
      <c r="F37" s="32"/>
      <c r="G37" s="32"/>
      <c r="H37" s="32"/>
      <c r="I37" s="32"/>
      <c r="J37" s="32"/>
      <c r="K37" s="33"/>
    </row>
    <row r="38" spans="1:14">
      <c r="B38" s="31"/>
      <c r="C38" s="32"/>
      <c r="D38" s="32"/>
      <c r="E38" s="32"/>
      <c r="F38" s="32"/>
      <c r="G38" s="32"/>
      <c r="H38" s="32"/>
      <c r="I38" s="32"/>
      <c r="J38" s="32"/>
      <c r="K38" s="33"/>
    </row>
    <row r="39" spans="1:14">
      <c r="B39" s="31"/>
      <c r="C39" s="32"/>
      <c r="D39" s="32"/>
      <c r="E39" s="32"/>
      <c r="F39" s="32"/>
      <c r="G39" s="32"/>
      <c r="H39" s="32"/>
      <c r="I39" s="32"/>
      <c r="J39" s="32"/>
      <c r="K39" s="33"/>
    </row>
    <row r="40" spans="1:14">
      <c r="B40" s="31"/>
      <c r="C40" s="32"/>
      <c r="D40" s="32"/>
      <c r="E40" s="32"/>
      <c r="F40" s="32"/>
      <c r="G40" s="32"/>
      <c r="H40" s="32"/>
      <c r="I40" s="32"/>
      <c r="J40" s="32"/>
      <c r="K40" s="33"/>
    </row>
    <row r="41" spans="1:14">
      <c r="B41" s="31"/>
      <c r="C41" s="32"/>
      <c r="D41" s="32"/>
      <c r="E41" s="32"/>
      <c r="F41" s="32"/>
      <c r="G41" s="32"/>
      <c r="H41" s="32"/>
      <c r="I41" s="32"/>
      <c r="J41" s="32"/>
      <c r="K41" s="33"/>
    </row>
    <row r="42" spans="1:14">
      <c r="A42" s="34"/>
      <c r="B42" s="35"/>
      <c r="C42" s="36"/>
      <c r="D42" s="36"/>
      <c r="E42" s="36"/>
      <c r="F42" s="36"/>
      <c r="G42" s="36"/>
      <c r="H42" s="36"/>
      <c r="I42" s="36"/>
      <c r="J42" s="36"/>
      <c r="K42" s="37"/>
      <c r="L42" s="34"/>
      <c r="M42" s="34"/>
      <c r="N42" s="34"/>
    </row>
    <row r="43" spans="1:14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7"/>
      <c r="L43" s="34"/>
      <c r="M43" s="34"/>
      <c r="N43" s="34"/>
    </row>
    <row r="44" spans="1:14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7"/>
      <c r="L44" s="34"/>
      <c r="M44" s="34"/>
      <c r="N44" s="34"/>
    </row>
    <row r="45" spans="1:14">
      <c r="A45" s="34"/>
      <c r="B45" s="35"/>
      <c r="C45" s="36"/>
      <c r="D45" s="36"/>
      <c r="E45" s="36"/>
      <c r="F45" s="36"/>
      <c r="G45" s="36"/>
      <c r="H45" s="36"/>
      <c r="I45" s="36"/>
      <c r="J45" s="36"/>
      <c r="K45" s="37"/>
      <c r="L45" s="34"/>
      <c r="M45" s="34"/>
      <c r="N45" s="34"/>
    </row>
    <row r="46" spans="1:14">
      <c r="A46" s="34"/>
      <c r="B46" s="38"/>
      <c r="C46" s="39"/>
      <c r="D46" s="39"/>
      <c r="E46" s="39"/>
      <c r="F46" s="39"/>
      <c r="G46" s="39"/>
      <c r="H46" s="39"/>
      <c r="I46" s="39"/>
      <c r="J46" s="39"/>
      <c r="K46" s="40"/>
      <c r="L46" s="34"/>
      <c r="M46" s="34"/>
      <c r="N46" s="34"/>
    </row>
    <row r="47" spans="1:14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1:14" ht="36" customHeight="1">
      <c r="A48" s="34"/>
      <c r="B48" s="49" t="s">
        <v>45</v>
      </c>
      <c r="C48" s="49"/>
      <c r="D48" s="49"/>
      <c r="E48" s="49"/>
      <c r="F48" s="34"/>
      <c r="G48" s="49" t="s">
        <v>42</v>
      </c>
      <c r="H48" s="49"/>
      <c r="I48" s="49"/>
      <c r="J48" s="49"/>
      <c r="K48" s="34"/>
      <c r="L48" s="34"/>
      <c r="M48" s="34"/>
      <c r="N48" s="34"/>
    </row>
    <row r="49" spans="1:14" ht="24.9" customHeight="1">
      <c r="A49" s="34"/>
      <c r="B49" s="113" t="s">
        <v>11</v>
      </c>
      <c r="C49" s="114"/>
      <c r="D49" s="114"/>
      <c r="E49" s="115"/>
      <c r="F49" s="34"/>
      <c r="G49" s="102" t="s">
        <v>7</v>
      </c>
      <c r="H49" s="102"/>
      <c r="I49" s="102" t="s">
        <v>8</v>
      </c>
      <c r="J49" s="102"/>
    </row>
    <row r="50" spans="1:14" ht="24.9" customHeight="1">
      <c r="A50" s="34"/>
      <c r="B50" s="91" t="s">
        <v>34</v>
      </c>
      <c r="C50" s="92"/>
      <c r="D50" s="109">
        <f>SLOPE(C16:H16, C15:H15)</f>
        <v>1.0074261177064982E-2</v>
      </c>
      <c r="E50" s="110"/>
      <c r="F50" s="34"/>
      <c r="G50" s="102"/>
      <c r="H50" s="102"/>
      <c r="I50" s="102"/>
      <c r="J50" s="102"/>
    </row>
    <row r="51" spans="1:14" ht="24.9" customHeight="1">
      <c r="A51" s="34"/>
      <c r="B51" s="91" t="s">
        <v>47</v>
      </c>
      <c r="C51" s="92"/>
      <c r="D51" s="111">
        <f>INTERCEPT(C16:H16, C15:H15)</f>
        <v>1.3330398905447503</v>
      </c>
      <c r="E51" s="112"/>
      <c r="F51" s="34"/>
      <c r="G51" s="107">
        <v>2</v>
      </c>
      <c r="H51" s="107"/>
      <c r="I51" s="101">
        <f>(I16-D51)/D50</f>
        <v>0.67102781399393208</v>
      </c>
      <c r="J51" s="101"/>
    </row>
    <row r="52" spans="1:14" ht="24.9" customHeight="1">
      <c r="A52" s="34"/>
      <c r="B52" s="91" t="s">
        <v>19</v>
      </c>
      <c r="C52" s="92"/>
      <c r="D52" s="104">
        <f>RSQ(C16:H16, C15:H15)</f>
        <v>0.99977232628738233</v>
      </c>
      <c r="E52" s="105"/>
      <c r="F52" s="34"/>
      <c r="G52" s="107">
        <v>5</v>
      </c>
      <c r="H52" s="107"/>
      <c r="I52" s="101">
        <f>(J16-D51)/D50</f>
        <v>0.38316551332197296</v>
      </c>
      <c r="J52" s="101"/>
      <c r="K52" s="34"/>
      <c r="L52" s="34"/>
    </row>
    <row r="53" spans="1:14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spans="1:14">
      <c r="A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</row>
    <row r="55" spans="1:14" ht="23.4">
      <c r="A55" s="34"/>
      <c r="B55" s="26" t="s">
        <v>41</v>
      </c>
      <c r="F55" s="26"/>
      <c r="G55" s="26"/>
      <c r="H55" s="26"/>
      <c r="I55" s="26"/>
      <c r="K55" s="34"/>
      <c r="L55" s="34"/>
      <c r="M55" s="34"/>
      <c r="N55" s="34"/>
    </row>
    <row r="56" spans="1:14">
      <c r="A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1:14">
      <c r="A57" s="34"/>
      <c r="F57" s="34"/>
      <c r="G57" s="34"/>
      <c r="H57" s="34"/>
      <c r="I57" s="34"/>
      <c r="J57" s="34"/>
      <c r="K57" s="34"/>
      <c r="L57" s="34"/>
    </row>
    <row r="58" spans="1:14">
      <c r="A58" s="34"/>
      <c r="F58" s="34"/>
      <c r="G58" s="34"/>
      <c r="H58" s="34"/>
      <c r="I58" s="34"/>
      <c r="J58" s="34"/>
      <c r="K58" s="34"/>
      <c r="L58" s="34"/>
    </row>
    <row r="59" spans="1:14">
      <c r="A59" s="34"/>
      <c r="F59" s="34"/>
      <c r="G59" s="34"/>
      <c r="H59" s="34"/>
      <c r="I59" s="34"/>
      <c r="J59" s="34"/>
      <c r="K59" s="34"/>
      <c r="L59" s="34"/>
    </row>
    <row r="60" spans="1:14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1:14">
      <c r="A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>
      <c r="A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spans="1:14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1:14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1:14"/>
    <row r="67" spans="1:14"/>
    <row r="68" spans="1:14"/>
    <row r="69" spans="1:14"/>
    <row r="70" spans="1:14"/>
    <row r="71" spans="1:14"/>
    <row r="72" spans="1:14"/>
    <row r="73" spans="1:14"/>
    <row r="74" spans="1:14"/>
    <row r="75" spans="1:14"/>
    <row r="76" spans="1:14"/>
    <row r="77" spans="1:14"/>
    <row r="78" spans="1:14"/>
    <row r="79" spans="1:14"/>
    <row r="80" spans="1:14"/>
    <row r="81" spans="2:11"/>
    <row r="82" spans="2:11"/>
    <row r="83" spans="2:11"/>
    <row r="84" spans="2:11" s="41" customFormat="1"/>
    <row r="85" spans="2:11" s="41" customFormat="1" ht="42" customHeight="1">
      <c r="G85" s="103" t="s">
        <v>40</v>
      </c>
      <c r="H85" s="103"/>
      <c r="I85" s="103"/>
      <c r="J85" s="103"/>
    </row>
    <row r="86" spans="2:11" s="41" customFormat="1" ht="44.1" customHeight="1">
      <c r="B86" s="98" t="s">
        <v>11</v>
      </c>
      <c r="C86" s="99"/>
      <c r="D86" s="99"/>
      <c r="E86" s="100"/>
      <c r="G86" s="84" t="s">
        <v>24</v>
      </c>
      <c r="H86" s="84"/>
    </row>
    <row r="87" spans="2:11" ht="18.899999999999999" customHeight="1">
      <c r="B87" s="91" t="s">
        <v>35</v>
      </c>
      <c r="C87" s="92"/>
      <c r="D87" s="93">
        <f>Sheet2!C17</f>
        <v>1.9703853094151316E-4</v>
      </c>
      <c r="E87" s="94"/>
      <c r="G87" s="83">
        <f>(K16-D88)/D87</f>
        <v>66.357067823089949</v>
      </c>
      <c r="H87" s="83"/>
    </row>
    <row r="88" spans="2:11" ht="18">
      <c r="B88" s="91" t="s">
        <v>47</v>
      </c>
      <c r="C88" s="92"/>
      <c r="D88" s="93">
        <f>Sheet2!C18</f>
        <v>1.3348251008385521</v>
      </c>
      <c r="E88" s="94"/>
      <c r="G88" s="83"/>
      <c r="H88" s="83"/>
    </row>
    <row r="89" spans="2:11" ht="19.8">
      <c r="B89" s="91" t="s">
        <v>19</v>
      </c>
      <c r="C89" s="92"/>
      <c r="D89" s="93">
        <f>Sheet2!C19</f>
        <v>0.99760113355866653</v>
      </c>
      <c r="E89" s="94"/>
    </row>
    <row r="90" spans="2:11">
      <c r="G90" s="34"/>
      <c r="H90" s="34"/>
      <c r="I90" s="34"/>
      <c r="J90" s="34"/>
      <c r="K90" s="34"/>
    </row>
    <row r="91" spans="2:11">
      <c r="G91" s="34"/>
      <c r="H91" s="34"/>
      <c r="I91" s="34"/>
      <c r="J91" s="34"/>
      <c r="K91" s="34"/>
    </row>
    <row r="92" spans="2:11" ht="23.4">
      <c r="B92" s="26" t="s">
        <v>25</v>
      </c>
      <c r="G92" s="34"/>
      <c r="H92" s="34"/>
      <c r="I92" s="34"/>
      <c r="J92" s="42"/>
      <c r="K92" s="34"/>
    </row>
    <row r="93" spans="2:11">
      <c r="G93" s="34"/>
      <c r="H93" s="34"/>
      <c r="I93" s="34"/>
      <c r="J93" s="34"/>
      <c r="K93" s="34"/>
    </row>
    <row r="94" spans="2:11" s="43" customFormat="1" ht="44.1" customHeight="1">
      <c r="B94" s="95" t="s">
        <v>27</v>
      </c>
      <c r="C94" s="96"/>
      <c r="D94" s="96"/>
      <c r="E94" s="96"/>
      <c r="F94" s="97"/>
      <c r="G94" s="73" t="s">
        <v>54</v>
      </c>
      <c r="H94" s="73"/>
      <c r="I94" s="73"/>
      <c r="J94" s="73"/>
      <c r="K94" s="73"/>
    </row>
    <row r="95" spans="2:11" s="43" customFormat="1" ht="20.100000000000001" customHeight="1">
      <c r="B95" s="77" t="s">
        <v>28</v>
      </c>
      <c r="C95" s="78"/>
      <c r="D95" s="78"/>
      <c r="E95" s="78"/>
      <c r="F95" s="79"/>
      <c r="G95" s="44" t="s">
        <v>31</v>
      </c>
      <c r="H95" s="70" t="s">
        <v>29</v>
      </c>
      <c r="I95" s="70"/>
      <c r="J95" s="70" t="s">
        <v>33</v>
      </c>
      <c r="K95" s="70"/>
    </row>
    <row r="96" spans="2:11" s="43" customFormat="1" ht="18">
      <c r="B96" s="80"/>
      <c r="C96" s="81"/>
      <c r="D96" s="81"/>
      <c r="E96" s="81"/>
      <c r="F96" s="82"/>
      <c r="G96" s="45">
        <v>2</v>
      </c>
      <c r="H96" s="75">
        <f>I51</f>
        <v>0.67102781399393208</v>
      </c>
      <c r="I96" s="76"/>
      <c r="J96" s="72" t="s">
        <v>55</v>
      </c>
      <c r="K96" s="72"/>
    </row>
    <row r="97" spans="2:11" s="43" customFormat="1" ht="20.100000000000001" customHeight="1">
      <c r="B97" s="77" t="s">
        <v>30</v>
      </c>
      <c r="C97" s="78"/>
      <c r="D97" s="78"/>
      <c r="E97" s="78"/>
      <c r="F97" s="79"/>
      <c r="G97" s="44" t="s">
        <v>31</v>
      </c>
      <c r="H97" s="70" t="s">
        <v>29</v>
      </c>
      <c r="I97" s="70"/>
      <c r="J97" s="70" t="s">
        <v>33</v>
      </c>
      <c r="K97" s="70"/>
    </row>
    <row r="98" spans="2:11" s="43" customFormat="1" ht="18">
      <c r="B98" s="80"/>
      <c r="C98" s="81"/>
      <c r="D98" s="81"/>
      <c r="E98" s="81"/>
      <c r="F98" s="82"/>
      <c r="G98" s="45">
        <v>5</v>
      </c>
      <c r="H98" s="74">
        <f>I52</f>
        <v>0.38316551332197296</v>
      </c>
      <c r="I98" s="74"/>
      <c r="J98" s="72" t="s">
        <v>55</v>
      </c>
      <c r="K98" s="72"/>
    </row>
    <row r="99" spans="2:11" ht="18.899999999999999" customHeight="1">
      <c r="B99" s="85" t="s">
        <v>26</v>
      </c>
      <c r="C99" s="86"/>
      <c r="D99" s="86"/>
      <c r="E99" s="86"/>
      <c r="F99" s="86"/>
      <c r="G99" s="87"/>
      <c r="H99" s="70" t="s">
        <v>29</v>
      </c>
      <c r="I99" s="70"/>
      <c r="J99" s="70" t="s">
        <v>33</v>
      </c>
      <c r="K99" s="70"/>
    </row>
    <row r="100" spans="2:11" ht="18">
      <c r="B100" s="88"/>
      <c r="C100" s="89"/>
      <c r="D100" s="89"/>
      <c r="E100" s="89"/>
      <c r="F100" s="89"/>
      <c r="G100" s="90"/>
      <c r="H100" s="71">
        <f>G87</f>
        <v>66.357067823089949</v>
      </c>
      <c r="I100" s="71"/>
      <c r="J100" s="72" t="s">
        <v>56</v>
      </c>
      <c r="K100" s="72"/>
    </row>
    <row r="101" spans="2:11"/>
    <row r="102" spans="2:11" hidden="1"/>
    <row r="103" spans="2:11" hidden="1"/>
    <row r="104" spans="2:11" hidden="1"/>
    <row r="105" spans="2:11" hidden="1"/>
  </sheetData>
  <sheetProtection formatCells="0"/>
  <mergeCells count="63">
    <mergeCell ref="B52:C52"/>
    <mergeCell ref="D52:E52"/>
    <mergeCell ref="H13:H14"/>
    <mergeCell ref="G52:H52"/>
    <mergeCell ref="B1:K1"/>
    <mergeCell ref="G51:H51"/>
    <mergeCell ref="I51:J51"/>
    <mergeCell ref="B50:C50"/>
    <mergeCell ref="B51:C51"/>
    <mergeCell ref="D50:E50"/>
    <mergeCell ref="D51:E51"/>
    <mergeCell ref="B49:E49"/>
    <mergeCell ref="K13:K14"/>
    <mergeCell ref="F13:F14"/>
    <mergeCell ref="G13:G14"/>
    <mergeCell ref="B7:K7"/>
    <mergeCell ref="I52:J52"/>
    <mergeCell ref="G49:H50"/>
    <mergeCell ref="I49:J50"/>
    <mergeCell ref="G48:J48"/>
    <mergeCell ref="G85:J85"/>
    <mergeCell ref="B97:F98"/>
    <mergeCell ref="G87:H88"/>
    <mergeCell ref="G86:H86"/>
    <mergeCell ref="B99:G100"/>
    <mergeCell ref="B88:C88"/>
    <mergeCell ref="D88:E88"/>
    <mergeCell ref="B89:C89"/>
    <mergeCell ref="D89:E89"/>
    <mergeCell ref="H97:I97"/>
    <mergeCell ref="H99:I99"/>
    <mergeCell ref="B94:F94"/>
    <mergeCell ref="B95:F96"/>
    <mergeCell ref="B87:C87"/>
    <mergeCell ref="B86:E86"/>
    <mergeCell ref="D87:E87"/>
    <mergeCell ref="J99:K99"/>
    <mergeCell ref="H100:I100"/>
    <mergeCell ref="J100:K100"/>
    <mergeCell ref="G94:K94"/>
    <mergeCell ref="H98:I98"/>
    <mergeCell ref="J98:K98"/>
    <mergeCell ref="H95:I95"/>
    <mergeCell ref="J95:K95"/>
    <mergeCell ref="J97:K97"/>
    <mergeCell ref="H96:I96"/>
    <mergeCell ref="J96:K96"/>
    <mergeCell ref="B2:D2"/>
    <mergeCell ref="B48:E48"/>
    <mergeCell ref="B19:G19"/>
    <mergeCell ref="D3:F3"/>
    <mergeCell ref="I3:J3"/>
    <mergeCell ref="C8:K8"/>
    <mergeCell ref="C9:K9"/>
    <mergeCell ref="C10:K10"/>
    <mergeCell ref="D4:F4"/>
    <mergeCell ref="B12:K12"/>
    <mergeCell ref="D13:D14"/>
    <mergeCell ref="E13:E14"/>
    <mergeCell ref="B6:K6"/>
    <mergeCell ref="B3:C3"/>
    <mergeCell ref="B4:C4"/>
    <mergeCell ref="C13:C14"/>
  </mergeCells>
  <pageMargins left="0.7" right="0.7" top="0.75" bottom="0.75" header="0.3" footer="0.3"/>
  <pageSetup paperSize="9" scale="70" fitToHeight="0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5"/>
  <sheetViews>
    <sheetView workbookViewId="0">
      <selection sqref="A1:XFD1048576"/>
    </sheetView>
  </sheetViews>
  <sheetFormatPr defaultColWidth="10.8984375" defaultRowHeight="15.6"/>
  <cols>
    <col min="1" max="16384" width="10.8984375" style="46"/>
  </cols>
  <sheetData>
    <row r="2" spans="2:3">
      <c r="B2" s="46" t="s">
        <v>32</v>
      </c>
    </row>
    <row r="4" spans="2:3">
      <c r="B4" s="46">
        <v>51.25</v>
      </c>
      <c r="C4" s="46">
        <v>1.3449500000000001</v>
      </c>
    </row>
    <row r="5" spans="2:3">
      <c r="B5" s="46">
        <v>53.5</v>
      </c>
      <c r="C5" s="46">
        <v>1.3452999999999999</v>
      </c>
    </row>
    <row r="6" spans="2:3">
      <c r="B6" s="46">
        <v>55.25</v>
      </c>
      <c r="C6" s="46">
        <v>1.34575</v>
      </c>
    </row>
    <row r="7" spans="2:3">
      <c r="B7" s="46">
        <v>57.25</v>
      </c>
      <c r="C7" s="46">
        <v>1.3461000000000001</v>
      </c>
    </row>
    <row r="8" spans="2:3">
      <c r="B8" s="46">
        <v>59</v>
      </c>
      <c r="C8" s="46">
        <v>1.3464799999999999</v>
      </c>
    </row>
    <row r="9" spans="2:3">
      <c r="B9" s="46">
        <v>61.25</v>
      </c>
      <c r="C9" s="46">
        <v>1.3467899999999999</v>
      </c>
    </row>
    <row r="10" spans="2:3">
      <c r="B10" s="46">
        <v>62.8</v>
      </c>
      <c r="C10" s="46">
        <v>1.3472500000000001</v>
      </c>
    </row>
    <row r="11" spans="2:3">
      <c r="B11" s="46">
        <v>64.599999999999994</v>
      </c>
      <c r="C11" s="46">
        <v>1.34765</v>
      </c>
    </row>
    <row r="12" spans="2:3">
      <c r="B12" s="46">
        <v>66.75</v>
      </c>
      <c r="C12" s="46">
        <v>1.3479000000000001</v>
      </c>
    </row>
    <row r="13" spans="2:3">
      <c r="B13" s="46">
        <v>68.5</v>
      </c>
      <c r="C13" s="46">
        <v>1.3483499999999999</v>
      </c>
    </row>
    <row r="14" spans="2:3">
      <c r="B14" s="46">
        <v>70.5</v>
      </c>
      <c r="C14" s="46">
        <v>1.3487</v>
      </c>
    </row>
    <row r="17" spans="2:3">
      <c r="B17" s="46" t="s">
        <v>21</v>
      </c>
      <c r="C17" s="46">
        <f>SLOPE(C4:C14, B4:B14)</f>
        <v>1.9703853094151316E-4</v>
      </c>
    </row>
    <row r="18" spans="2:3">
      <c r="B18" s="46" t="s">
        <v>22</v>
      </c>
      <c r="C18" s="46">
        <f>INTERCEPT(C4:C14, B4:B14)</f>
        <v>1.3348251008385521</v>
      </c>
    </row>
    <row r="19" spans="2:3">
      <c r="B19" s="46" t="s">
        <v>23</v>
      </c>
      <c r="C19" s="46">
        <f>RSQ(C4:C14, B4:B14)</f>
        <v>0.99760113355866653</v>
      </c>
    </row>
    <row r="75" spans="4:4">
      <c r="D75" s="46">
        <f>+D11</f>
        <v>0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 Mártonfalvi</dc:creator>
  <cp:lastModifiedBy>Somkuti Judit</cp:lastModifiedBy>
  <cp:lastPrinted>2019-04-03T10:42:01Z</cp:lastPrinted>
  <dcterms:created xsi:type="dcterms:W3CDTF">2019-04-02T13:57:57Z</dcterms:created>
  <dcterms:modified xsi:type="dcterms:W3CDTF">2019-12-06T15:11:46Z</dcterms:modified>
</cp:coreProperties>
</file>