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endrivok\oktatos\oktatas_2019osz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D32" i="1"/>
  <c r="D33" i="1"/>
  <c r="D34" i="1"/>
  <c r="D35" i="1"/>
  <c r="D36" i="1"/>
  <c r="D37" i="1"/>
  <c r="D38" i="1"/>
  <c r="D30" i="1"/>
  <c r="E31" i="1" l="1"/>
  <c r="E32" i="1"/>
  <c r="E33" i="1"/>
  <c r="E34" i="1"/>
  <c r="E35" i="1"/>
  <c r="E36" i="1"/>
  <c r="E37" i="1"/>
  <c r="E38" i="1"/>
  <c r="E30" i="1"/>
  <c r="G17" i="1"/>
  <c r="G18" i="1"/>
  <c r="G19" i="1"/>
  <c r="G20" i="1"/>
  <c r="G21" i="1"/>
  <c r="G22" i="1"/>
  <c r="G23" i="1"/>
  <c r="G24" i="1"/>
  <c r="G16" i="1"/>
  <c r="K17" i="1"/>
  <c r="K18" i="1"/>
  <c r="K19" i="1"/>
  <c r="K20" i="1"/>
  <c r="K21" i="1"/>
  <c r="K22" i="1"/>
  <c r="K23" i="1"/>
  <c r="K24" i="1"/>
  <c r="K16" i="1"/>
  <c r="C17" i="1" l="1"/>
  <c r="C18" i="1"/>
  <c r="C19" i="1"/>
  <c r="C20" i="1"/>
  <c r="C21" i="1"/>
  <c r="C22" i="1"/>
  <c r="C23" i="1"/>
  <c r="C24" i="1"/>
  <c r="C31" i="1"/>
  <c r="C32" i="1"/>
  <c r="C33" i="1"/>
  <c r="C34" i="1"/>
  <c r="C35" i="1"/>
  <c r="C36" i="1"/>
  <c r="C37" i="1"/>
  <c r="C38" i="1"/>
  <c r="C30" i="1"/>
  <c r="C16" i="1" l="1"/>
</calcChain>
</file>

<file path=xl/sharedStrings.xml><?xml version="1.0" encoding="utf-8"?>
<sst xmlns="http://schemas.openxmlformats.org/spreadsheetml/2006/main" count="49" uniqueCount="42">
  <si>
    <t>Feladatok:</t>
  </si>
  <si>
    <t>1.)</t>
  </si>
  <si>
    <t>2.)</t>
  </si>
  <si>
    <t>3.)</t>
  </si>
  <si>
    <t>Következtetések</t>
  </si>
  <si>
    <t>Hallgató neve:</t>
  </si>
  <si>
    <t>Csoport:</t>
  </si>
  <si>
    <t>Dátum:</t>
  </si>
  <si>
    <t>Kar:</t>
  </si>
  <si>
    <t>Csak a zöld színű mezőkbe írjon!</t>
  </si>
  <si>
    <t>Nukleáris alapmérés</t>
  </si>
  <si>
    <t>A gyakorlat célja: a szcintillációs számláló főbb részeinek és azok működésének megismerése; a jel, és a zaj fogalmának tisztázása, a készülék optimális beállítása.</t>
  </si>
  <si>
    <t>A jel/zaj impulzus számarány ábrázolása az integráldiszkriminációs szint függvényében.</t>
  </si>
  <si>
    <t>Az optimális diszkriminációs szint meghatározása.</t>
  </si>
  <si>
    <t>A szcintillációs számláló nem változtatandó paramétereinek ellenőrzése, szükség esetén beállítása. Az impulzusszám mérése majd ábrázolása az integráldiszkriminációs szint függvényében, izotóppal és anélkül.</t>
  </si>
  <si>
    <t>1.) Írja be a táblázatba a mért impulzusszámokat!</t>
  </si>
  <si>
    <r>
      <t xml:space="preserve">diszkriminátor-szint
 </t>
    </r>
    <r>
      <rPr>
        <i/>
        <sz val="12"/>
        <color theme="1"/>
        <rFont val="Calibri"/>
        <family val="2"/>
        <scheme val="minor"/>
      </rPr>
      <t>U</t>
    </r>
    <r>
      <rPr>
        <vertAlign val="subscript"/>
        <sz val="12"/>
        <color theme="1"/>
        <rFont val="Calibri (Body)"/>
        <charset val="238"/>
      </rPr>
      <t>d</t>
    </r>
    <r>
      <rPr>
        <sz val="12"/>
        <color theme="1"/>
        <rFont val="Calibri"/>
        <family val="2"/>
        <scheme val="minor"/>
      </rPr>
      <t xml:space="preserve"> (V)</t>
    </r>
  </si>
  <si>
    <r>
      <t xml:space="preserve">jel és zaj együtt
</t>
    </r>
    <r>
      <rPr>
        <i/>
        <sz val="12"/>
        <color theme="1"/>
        <rFont val="Calibri"/>
        <family val="2"/>
        <scheme val="minor"/>
      </rPr>
      <t>N</t>
    </r>
    <r>
      <rPr>
        <vertAlign val="subscript"/>
        <sz val="12"/>
        <color theme="1"/>
        <rFont val="Calibri (Body)"/>
        <charset val="238"/>
      </rPr>
      <t>j+z</t>
    </r>
    <r>
      <rPr>
        <sz val="12"/>
        <color theme="1"/>
        <rFont val="Calibri (Body)"/>
        <charset val="238"/>
      </rPr>
      <t xml:space="preserve"> (impulzus / 5s)</t>
    </r>
  </si>
  <si>
    <t>átlag</t>
  </si>
  <si>
    <t>Az ábra alapján határozza meg az optimális integráldiszkriminátor szintet!</t>
  </si>
  <si>
    <t>optimális
ID szint</t>
  </si>
  <si>
    <t>mérték egység</t>
  </si>
  <si>
    <t>ID szint</t>
  </si>
  <si>
    <t>mért. egys.</t>
  </si>
  <si>
    <t xml:space="preserve">A szcintillációs számláló optimális integráldiszkriminátor szintje:	</t>
  </si>
  <si>
    <t>Mi alapján választotta ki az optimális ID szint értéket?</t>
  </si>
  <si>
    <t>Mérőműszer száma</t>
  </si>
  <si>
    <t>műszer száma</t>
  </si>
  <si>
    <t>1. mérés</t>
  </si>
  <si>
    <t>2. mérés</t>
  </si>
  <si>
    <t>3. mérés</t>
  </si>
  <si>
    <t>diszkriminátor-szint 
BASELINE</t>
  </si>
  <si>
    <r>
      <t xml:space="preserve">zaj
</t>
    </r>
    <r>
      <rPr>
        <i/>
        <sz val="12"/>
        <color theme="1"/>
        <rFont val="Calibri"/>
        <family val="2"/>
        <scheme val="minor"/>
      </rPr>
      <t>N</t>
    </r>
    <r>
      <rPr>
        <vertAlign val="subscript"/>
        <sz val="12"/>
        <color theme="1"/>
        <rFont val="Calibri (Body)"/>
        <charset val="238"/>
      </rPr>
      <t>z</t>
    </r>
    <r>
      <rPr>
        <sz val="12"/>
        <color theme="1"/>
        <rFont val="Calibri"/>
        <family val="2"/>
        <scheme val="minor"/>
      </rPr>
      <t xml:space="preserve"> (impulzus / 5s)</t>
    </r>
  </si>
  <si>
    <t>Számolja ki a jel/zaj arányt!</t>
  </si>
  <si>
    <t>2.) Ábrázolja a jel/zaj impulzus számarányt az integráldiszkriminációs szint függvényében!</t>
  </si>
  <si>
    <r>
      <t xml:space="preserve">jel
</t>
    </r>
    <r>
      <rPr>
        <i/>
        <sz val="12"/>
        <color theme="1"/>
        <rFont val="Calibri"/>
        <family val="2"/>
        <scheme val="minor"/>
      </rPr>
      <t>N</t>
    </r>
    <r>
      <rPr>
        <vertAlign val="subscript"/>
        <sz val="12"/>
        <color theme="1"/>
        <rFont val="Calibri (Body)"/>
        <charset val="238"/>
      </rPr>
      <t>j+z</t>
    </r>
    <r>
      <rPr>
        <i/>
        <sz val="12"/>
        <color theme="1"/>
        <rFont val="Calibri (Body)"/>
        <charset val="238"/>
      </rPr>
      <t xml:space="preserve"> - N</t>
    </r>
    <r>
      <rPr>
        <vertAlign val="subscript"/>
        <sz val="12"/>
        <color theme="1"/>
        <rFont val="Calibri (Body)"/>
        <charset val="238"/>
      </rPr>
      <t>z</t>
    </r>
    <r>
      <rPr>
        <sz val="12"/>
        <color theme="1"/>
        <rFont val="Calibri (Body)"/>
        <charset val="238"/>
      </rPr>
      <t xml:space="preserve"> (imp. / 5s)</t>
    </r>
  </si>
  <si>
    <r>
      <t xml:space="preserve">jel / zaj
</t>
    </r>
    <r>
      <rPr>
        <i/>
        <sz val="12"/>
        <color theme="1"/>
        <rFont val="Calibri"/>
        <family val="2"/>
        <scheme val="minor"/>
      </rPr>
      <t>N</t>
    </r>
    <r>
      <rPr>
        <vertAlign val="subscript"/>
        <sz val="12"/>
        <color theme="1"/>
        <rFont val="Calibri (Body)"/>
        <charset val="238"/>
      </rPr>
      <t>j</t>
    </r>
    <r>
      <rPr>
        <sz val="12"/>
        <color theme="1"/>
        <rFont val="Calibri"/>
        <family val="2"/>
        <scheme val="minor"/>
      </rPr>
      <t xml:space="preserve"> / </t>
    </r>
    <r>
      <rPr>
        <i/>
        <sz val="12"/>
        <color theme="1"/>
        <rFont val="Calibri"/>
        <family val="2"/>
        <scheme val="minor"/>
      </rPr>
      <t>N</t>
    </r>
    <r>
      <rPr>
        <vertAlign val="subscript"/>
        <sz val="12"/>
        <color theme="1"/>
        <rFont val="Calibri (Body)"/>
        <charset val="238"/>
      </rPr>
      <t>z</t>
    </r>
  </si>
  <si>
    <t>ÁOK</t>
  </si>
  <si>
    <t>H1</t>
  </si>
  <si>
    <t>Veres Dániel</t>
  </si>
  <si>
    <t>(relatív skála)</t>
  </si>
  <si>
    <t>A legnagyobb jel/zaj arány arányhoz tartozó ID szintet választottam.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</si>
</sst>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bscript"/>
      <sz val="12"/>
      <color theme="1"/>
      <name val="Calibri (Body)"/>
      <charset val="238"/>
    </font>
    <font>
      <i/>
      <sz val="12"/>
      <color theme="1"/>
      <name val="Calibri"/>
      <family val="2"/>
      <scheme val="minor"/>
    </font>
    <font>
      <sz val="12"/>
      <color theme="1"/>
      <name val="Calibri (Body)"/>
      <charset val="238"/>
    </font>
    <font>
      <i/>
      <sz val="12"/>
      <color theme="1"/>
      <name val="Calibri (Body)"/>
      <charset val="238"/>
    </font>
    <font>
      <i/>
      <sz val="14"/>
      <color theme="1"/>
      <name val="Calibri (Body)"/>
      <charset val="238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8" fillId="4" borderId="1" xfId="0" applyNumberFormat="1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Protection="1">
      <protection locked="0"/>
    </xf>
    <xf numFmtId="0" fontId="7" fillId="0" borderId="0" xfId="0" applyNumberFormat="1" applyFont="1" applyProtection="1"/>
    <xf numFmtId="0" fontId="5" fillId="0" borderId="0" xfId="0" applyNumberFormat="1" applyFont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right"/>
    </xf>
    <xf numFmtId="0" fontId="1" fillId="0" borderId="2" xfId="0" applyNumberFormat="1" applyFont="1" applyBorder="1" applyAlignment="1" applyProtection="1"/>
    <xf numFmtId="0" fontId="1" fillId="0" borderId="0" xfId="0" applyNumberFormat="1" applyFont="1" applyAlignment="1" applyProtection="1">
      <alignment horizontal="center"/>
    </xf>
    <xf numFmtId="0" fontId="9" fillId="0" borderId="7" xfId="0" applyNumberFormat="1" applyFont="1" applyBorder="1" applyAlignment="1" applyProtection="1">
      <alignment horizontal="right"/>
    </xf>
    <xf numFmtId="0" fontId="1" fillId="0" borderId="7" xfId="0" applyNumberFormat="1" applyFont="1" applyBorder="1" applyAlignment="1" applyProtection="1">
      <alignment horizontal="center"/>
    </xf>
    <xf numFmtId="0" fontId="6" fillId="0" borderId="2" xfId="0" applyNumberFormat="1" applyFont="1" applyBorder="1" applyAlignment="1" applyProtection="1">
      <alignment horizontal="right" vertical="top" wrapText="1"/>
    </xf>
    <xf numFmtId="0" fontId="7" fillId="0" borderId="0" xfId="0" applyNumberFormat="1" applyFont="1" applyAlignment="1" applyProtection="1">
      <alignment wrapText="1"/>
    </xf>
    <xf numFmtId="0" fontId="6" fillId="0" borderId="12" xfId="0" applyNumberFormat="1" applyFont="1" applyBorder="1" applyAlignment="1" applyProtection="1">
      <alignment horizontal="right" vertical="top" wrapText="1"/>
    </xf>
    <xf numFmtId="0" fontId="6" fillId="0" borderId="0" xfId="0" applyNumberFormat="1" applyFont="1" applyBorder="1" applyAlignment="1" applyProtection="1">
      <alignment horizontal="right" vertical="top" wrapText="1"/>
    </xf>
    <xf numFmtId="0" fontId="2" fillId="0" borderId="0" xfId="0" applyNumberFormat="1" applyFont="1" applyBorder="1" applyAlignment="1" applyProtection="1">
      <alignment wrapText="1"/>
    </xf>
    <xf numFmtId="0" fontId="1" fillId="0" borderId="0" xfId="0" applyNumberFormat="1" applyFont="1" applyFill="1" applyAlignment="1" applyProtection="1"/>
    <xf numFmtId="0" fontId="7" fillId="0" borderId="0" xfId="0" applyNumberFormat="1" applyFont="1" applyBorder="1" applyAlignment="1" applyProtection="1">
      <alignment wrapText="1"/>
    </xf>
    <xf numFmtId="0" fontId="7" fillId="5" borderId="1" xfId="0" applyNumberFormat="1" applyFont="1" applyFill="1" applyBorder="1" applyAlignment="1" applyProtection="1">
      <alignment horizontal="center"/>
    </xf>
    <xf numFmtId="0" fontId="7" fillId="5" borderId="3" xfId="0" applyNumberFormat="1" applyFont="1" applyFill="1" applyBorder="1" applyAlignment="1" applyProtection="1">
      <alignment horizontal="center"/>
    </xf>
    <xf numFmtId="0" fontId="7" fillId="5" borderId="15" xfId="0" applyNumberFormat="1" applyFont="1" applyFill="1" applyBorder="1" applyAlignment="1" applyProtection="1">
      <alignment horizontal="center"/>
    </xf>
    <xf numFmtId="0" fontId="7" fillId="5" borderId="5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vertical="center" wrapText="1"/>
    </xf>
    <xf numFmtId="0" fontId="7" fillId="0" borderId="0" xfId="0" applyNumberFormat="1" applyFont="1" applyBorder="1" applyAlignment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11" fillId="0" borderId="0" xfId="0" applyNumberFormat="1" applyFont="1" applyFill="1" applyBorder="1" applyProtection="1"/>
    <xf numFmtId="0" fontId="7" fillId="0" borderId="0" xfId="0" applyNumberFormat="1" applyFont="1" applyBorder="1" applyProtection="1"/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/>
    </xf>
    <xf numFmtId="0" fontId="7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7" fillId="0" borderId="8" xfId="0" applyFont="1" applyBorder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7" fillId="0" borderId="2" xfId="0" applyFont="1" applyBorder="1" applyProtection="1"/>
    <xf numFmtId="0" fontId="7" fillId="0" borderId="11" xfId="0" applyFont="1" applyBorder="1" applyProtection="1"/>
    <xf numFmtId="0" fontId="7" fillId="0" borderId="12" xfId="0" applyFont="1" applyBorder="1" applyProtection="1"/>
    <xf numFmtId="0" fontId="7" fillId="0" borderId="7" xfId="0" applyFont="1" applyBorder="1" applyProtection="1"/>
    <xf numFmtId="0" fontId="7" fillId="0" borderId="6" xfId="0" applyFont="1" applyBorder="1" applyProtection="1"/>
    <xf numFmtId="0" fontId="13" fillId="0" borderId="0" xfId="0" applyFont="1" applyProtection="1"/>
    <xf numFmtId="0" fontId="7" fillId="3" borderId="1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Protection="1"/>
    <xf numFmtId="164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</xf>
    <xf numFmtId="164" fontId="0" fillId="0" borderId="0" xfId="0" applyNumberFormat="1" applyFont="1" applyFill="1" applyBorder="1" applyAlignment="1" applyProtection="1">
      <alignment vertical="center"/>
    </xf>
    <xf numFmtId="0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center"/>
    </xf>
    <xf numFmtId="0" fontId="10" fillId="0" borderId="8" xfId="0" applyNumberFormat="1" applyFont="1" applyBorder="1" applyAlignment="1" applyProtection="1">
      <alignment horizontal="left" wrapText="1"/>
    </xf>
    <xf numFmtId="0" fontId="10" fillId="0" borderId="9" xfId="0" applyNumberFormat="1" applyFont="1" applyBorder="1" applyAlignment="1" applyProtection="1">
      <alignment horizontal="left" wrapText="1"/>
    </xf>
    <xf numFmtId="0" fontId="10" fillId="0" borderId="10" xfId="0" applyNumberFormat="1" applyFont="1" applyBorder="1" applyAlignment="1" applyProtection="1">
      <alignment horizontal="left" wrapText="1"/>
    </xf>
    <xf numFmtId="0" fontId="2" fillId="0" borderId="7" xfId="0" applyNumberFormat="1" applyFont="1" applyBorder="1" applyAlignment="1" applyProtection="1">
      <alignment wrapText="1"/>
    </xf>
    <xf numFmtId="0" fontId="2" fillId="0" borderId="6" xfId="0" applyNumberFormat="1" applyFont="1" applyBorder="1" applyAlignment="1" applyProtection="1">
      <alignment wrapText="1"/>
    </xf>
    <xf numFmtId="14" fontId="1" fillId="4" borderId="3" xfId="0" applyNumberFormat="1" applyFont="1" applyFill="1" applyBorder="1" applyAlignment="1" applyProtection="1">
      <alignment horizontal="left"/>
      <protection locked="0"/>
    </xf>
    <xf numFmtId="0" fontId="1" fillId="4" borderId="4" xfId="0" applyNumberFormat="1" applyFont="1" applyFill="1" applyBorder="1" applyAlignment="1" applyProtection="1">
      <alignment horizontal="left"/>
      <protection locked="0"/>
    </xf>
    <xf numFmtId="0" fontId="9" fillId="0" borderId="1" xfId="0" applyNumberFormat="1" applyFont="1" applyBorder="1" applyAlignment="1" applyProtection="1">
      <alignment horizontal="right"/>
    </xf>
    <xf numFmtId="0" fontId="12" fillId="0" borderId="7" xfId="0" applyNumberFormat="1" applyFont="1" applyBorder="1" applyAlignment="1" applyProtection="1">
      <alignment horizontal="left"/>
    </xf>
    <xf numFmtId="0" fontId="1" fillId="4" borderId="3" xfId="0" applyNumberFormat="1" applyFont="1" applyFill="1" applyBorder="1" applyAlignment="1" applyProtection="1">
      <alignment horizontal="left"/>
      <protection locked="0"/>
    </xf>
    <xf numFmtId="0" fontId="1" fillId="4" borderId="5" xfId="0" applyNumberFormat="1" applyFont="1" applyFill="1" applyBorder="1" applyAlignment="1" applyProtection="1">
      <alignment horizontal="left"/>
      <protection locked="0"/>
    </xf>
    <xf numFmtId="0" fontId="9" fillId="0" borderId="4" xfId="0" applyNumberFormat="1" applyFont="1" applyBorder="1" applyAlignment="1" applyProtection="1">
      <alignment horizontal="right"/>
    </xf>
    <xf numFmtId="0" fontId="9" fillId="0" borderId="5" xfId="0" applyNumberFormat="1" applyFont="1" applyBorder="1" applyAlignment="1" applyProtection="1">
      <alignment horizontal="right"/>
    </xf>
    <xf numFmtId="0" fontId="2" fillId="0" borderId="0" xfId="0" applyNumberFormat="1" applyFont="1" applyBorder="1" applyAlignment="1" applyProtection="1">
      <alignment horizontal="left" vertical="top" wrapText="1"/>
    </xf>
    <xf numFmtId="0" fontId="2" fillId="0" borderId="11" xfId="0" applyNumberFormat="1" applyFont="1" applyBorder="1" applyAlignment="1" applyProtection="1">
      <alignment horizontal="left" vertical="top" wrapText="1"/>
    </xf>
    <xf numFmtId="0" fontId="2" fillId="0" borderId="0" xfId="0" applyNumberFormat="1" applyFont="1" applyBorder="1" applyAlignment="1" applyProtection="1">
      <alignment wrapText="1"/>
    </xf>
    <xf numFmtId="0" fontId="2" fillId="0" borderId="11" xfId="0" applyNumberFormat="1" applyFont="1" applyBorder="1" applyAlignment="1" applyProtection="1">
      <alignment wrapText="1"/>
    </xf>
    <xf numFmtId="0" fontId="0" fillId="5" borderId="1" xfId="0" applyNumberFormat="1" applyFont="1" applyFill="1" applyBorder="1" applyAlignment="1" applyProtection="1">
      <alignment horizontal="center" vertical="center" wrapText="1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7" fillId="5" borderId="4" xfId="0" applyNumberFormat="1" applyFont="1" applyFill="1" applyBorder="1" applyAlignment="1" applyProtection="1">
      <alignment horizontal="center" vertical="center" wrapText="1"/>
    </xf>
    <xf numFmtId="0" fontId="7" fillId="5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top" wrapText="1"/>
    </xf>
    <xf numFmtId="0" fontId="6" fillId="0" borderId="9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</xf>
    <xf numFmtId="0" fontId="6" fillId="0" borderId="12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1" fontId="7" fillId="4" borderId="1" xfId="0" applyNumberFormat="1" applyFont="1" applyFill="1" applyBorder="1" applyAlignment="1" applyProtection="1">
      <alignment horizontal="center" vertical="center"/>
      <protection locked="0"/>
    </xf>
    <xf numFmtId="1" fontId="7" fillId="4" borderId="1" xfId="0" applyNumberFormat="1" applyFont="1" applyFill="1" applyBorder="1" applyAlignment="1" applyProtection="1">
      <alignment vertical="center"/>
      <protection locked="0"/>
    </xf>
    <xf numFmtId="1" fontId="7" fillId="4" borderId="3" xfId="0" applyNumberFormat="1" applyFont="1" applyFill="1" applyBorder="1" applyAlignment="1" applyProtection="1">
      <alignment horizontal="center" vertical="center"/>
      <protection locked="0"/>
    </xf>
    <xf numFmtId="1" fontId="19" fillId="4" borderId="14" xfId="0" applyNumberFormat="1" applyFont="1" applyFill="1" applyBorder="1" applyAlignment="1" applyProtection="1">
      <alignment vertical="center"/>
      <protection locked="0"/>
    </xf>
    <xf numFmtId="1" fontId="7" fillId="4" borderId="5" xfId="0" applyNumberFormat="1" applyFont="1" applyFill="1" applyBorder="1" applyAlignment="1" applyProtection="1">
      <alignment vertical="center"/>
      <protection locked="0"/>
    </xf>
    <xf numFmtId="1" fontId="7" fillId="4" borderId="3" xfId="0" applyNumberFormat="1" applyFont="1" applyFill="1" applyBorder="1" applyAlignment="1" applyProtection="1">
      <alignment vertical="center"/>
      <protection locked="0"/>
    </xf>
    <xf numFmtId="164" fontId="21" fillId="4" borderId="13" xfId="0" applyNumberFormat="1" applyFont="1" applyFill="1" applyBorder="1" applyAlignment="1" applyProtection="1">
      <alignment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b="1"/>
              <a:t>Jel/zaj</a:t>
            </a:r>
            <a:r>
              <a:rPr lang="hu-HU" b="1" baseline="0"/>
              <a:t> impulzus számaránya az integráldiszkriminációs szint függvényében</a:t>
            </a:r>
            <a:endParaRPr lang="hu-HU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9"/>
          <c:order val="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Sheet1!$B$16:$B$24</c:f>
              <c:numCache>
                <c:formatCode>General</c:formatCode>
                <c:ptCount val="9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</c:numCache>
            </c:numRef>
          </c:xVal>
          <c:yVal>
            <c:numRef>
              <c:f>Sheet1!$E$30:$E$38</c:f>
              <c:numCache>
                <c:formatCode>0</c:formatCode>
                <c:ptCount val="9"/>
                <c:pt idx="0">
                  <c:v>81.153374233128844</c:v>
                </c:pt>
                <c:pt idx="1">
                  <c:v>94.068965517241395</c:v>
                </c:pt>
                <c:pt idx="2">
                  <c:v>105.09333333333333</c:v>
                </c:pt>
                <c:pt idx="3">
                  <c:v>86.461538461538453</c:v>
                </c:pt>
                <c:pt idx="4">
                  <c:v>77.211538461538481</c:v>
                </c:pt>
                <c:pt idx="5">
                  <c:v>74.022222222222211</c:v>
                </c:pt>
                <c:pt idx="6">
                  <c:v>41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912-4D2D-BAA5-88F6DF233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164704"/>
        <c:axId val="28593958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multiLvlStrRef>
                    <c:extLst>
                      <c:ext uri="{02D57815-91ED-43cb-92C2-25804820EDAC}">
                        <c15:formulaRef>
                          <c15:sqref>Sheet1!$B$14:$K$15</c15:sqref>
                        </c15:formulaRef>
                      </c:ext>
                    </c:extLst>
                    <c:multiLvlStrCache>
                      <c:ptCount val="2"/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zaj
Nz (impulzus / 5s)</c:v>
                        </c:pt>
                        <c:pt idx="1">
                          <c:v>1. mérés</c:v>
                        </c:pt>
                      </c:lvl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jel és zaj együtt
Nj+z (impulzus / 5s)</c:v>
                        </c:pt>
                        <c:pt idx="1">
                          <c:v>1. mérés</c:v>
                        </c:pt>
                      </c:lvl>
                      <c:lvl>
                        <c:pt idx="0">
                          <c:v>diszkriminátor-szint
 Ud (V)</c:v>
                        </c:pt>
                      </c:lvl>
                      <c:lvl>
                        <c:pt idx="0">
                          <c:v>diszkriminátor-szint 
BASELINE</c:v>
                        </c:pt>
                      </c:lvl>
                    </c:multiLvlStrCache>
                  </c:multiLvlStrRef>
                </c:xVal>
                <c:yVal>
                  <c:numRef>
                    <c:extLst>
                      <c:ext uri="{02D57815-91ED-43cb-92C2-25804820EDAC}">
                        <c15:formulaRef>
                          <c15:sqref>Sheet1!$B$16:$K$16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100</c:v>
                      </c:pt>
                      <c:pt idx="1">
                        <c:v>0.5</c:v>
                      </c:pt>
                      <c:pt idx="2" formatCode="0">
                        <c:v>4474</c:v>
                      </c:pt>
                      <c:pt idx="3" formatCode="0">
                        <c:v>4408</c:v>
                      </c:pt>
                      <c:pt idx="4" formatCode="0">
                        <c:v>4509</c:v>
                      </c:pt>
                      <c:pt idx="5" formatCode="0">
                        <c:v>4463.666666666667</c:v>
                      </c:pt>
                      <c:pt idx="6" formatCode="0">
                        <c:v>57</c:v>
                      </c:pt>
                      <c:pt idx="7" formatCode="0">
                        <c:v>60</c:v>
                      </c:pt>
                      <c:pt idx="8" formatCode="0">
                        <c:v>46</c:v>
                      </c:pt>
                      <c:pt idx="9" formatCode="0">
                        <c:v>54.333333333333336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C912-4D2D-BAA5-88F6DF2330E1}"/>
                  </c:ext>
                </c:extLst>
              </c15:ser>
            </c15:filteredScatterSeries>
            <c15:filteredScatterSeries>
              <c15:ser>
                <c:idx val="1"/>
                <c:order val="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Sheet1!$B$14:$K$15</c15:sqref>
                        </c15:formulaRef>
                      </c:ext>
                    </c:extLst>
                    <c:multiLvlStrCache>
                      <c:ptCount val="2"/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zaj
Nz (impulzus / 5s)</c:v>
                        </c:pt>
                        <c:pt idx="1">
                          <c:v>1. mérés</c:v>
                        </c:pt>
                      </c:lvl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jel és zaj együtt
Nj+z (impulzus / 5s)</c:v>
                        </c:pt>
                        <c:pt idx="1">
                          <c:v>1. mérés</c:v>
                        </c:pt>
                      </c:lvl>
                      <c:lvl>
                        <c:pt idx="0">
                          <c:v>diszkriminátor-szint
 Ud (V)</c:v>
                        </c:pt>
                      </c:lvl>
                      <c:lvl>
                        <c:pt idx="0">
                          <c:v>diszkriminátor-szint 
BASELINE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Sheet1!$B$17:$K$17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</c:v>
                      </c:pt>
                      <c:pt idx="1">
                        <c:v>1</c:v>
                      </c:pt>
                      <c:pt idx="2" formatCode="0">
                        <c:v>3655</c:v>
                      </c:pt>
                      <c:pt idx="3" formatCode="0">
                        <c:v>3744</c:v>
                      </c:pt>
                      <c:pt idx="4" formatCode="0">
                        <c:v>3629</c:v>
                      </c:pt>
                      <c:pt idx="5" formatCode="0">
                        <c:v>3676</c:v>
                      </c:pt>
                      <c:pt idx="6" formatCode="0">
                        <c:v>40</c:v>
                      </c:pt>
                      <c:pt idx="7" formatCode="0">
                        <c:v>43</c:v>
                      </c:pt>
                      <c:pt idx="8" formatCode="0">
                        <c:v>33</c:v>
                      </c:pt>
                      <c:pt idx="9" formatCode="0">
                        <c:v>38.666666666666664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912-4D2D-BAA5-88F6DF2330E1}"/>
                  </c:ext>
                </c:extLst>
              </c15:ser>
            </c15:filteredScatterSeries>
            <c15:filteredScatterSeries>
              <c15:ser>
                <c:idx val="2"/>
                <c:order val="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Sheet1!$B$14:$K$15</c15:sqref>
                        </c15:formulaRef>
                      </c:ext>
                    </c:extLst>
                    <c:multiLvlStrCache>
                      <c:ptCount val="2"/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zaj
Nz (impulzus / 5s)</c:v>
                        </c:pt>
                        <c:pt idx="1">
                          <c:v>1. mérés</c:v>
                        </c:pt>
                      </c:lvl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jel és zaj együtt
Nj+z (impulzus / 5s)</c:v>
                        </c:pt>
                        <c:pt idx="1">
                          <c:v>1. mérés</c:v>
                        </c:pt>
                      </c:lvl>
                      <c:lvl>
                        <c:pt idx="0">
                          <c:v>diszkriminátor-szint
 Ud (V)</c:v>
                        </c:pt>
                      </c:lvl>
                      <c:lvl>
                        <c:pt idx="0">
                          <c:v>diszkriminátor-szint 
BASELINE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Sheet1!$B$18:$K$18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300</c:v>
                      </c:pt>
                      <c:pt idx="1">
                        <c:v>1.5</c:v>
                      </c:pt>
                      <c:pt idx="2" formatCode="0">
                        <c:v>2583</c:v>
                      </c:pt>
                      <c:pt idx="3" formatCode="0">
                        <c:v>2678</c:v>
                      </c:pt>
                      <c:pt idx="4" formatCode="0">
                        <c:v>2696</c:v>
                      </c:pt>
                      <c:pt idx="5" formatCode="0">
                        <c:v>2652.3333333333335</c:v>
                      </c:pt>
                      <c:pt idx="6" formatCode="0">
                        <c:v>30</c:v>
                      </c:pt>
                      <c:pt idx="7" formatCode="0">
                        <c:v>17</c:v>
                      </c:pt>
                      <c:pt idx="8" formatCode="0">
                        <c:v>28</c:v>
                      </c:pt>
                      <c:pt idx="9" formatCode="0">
                        <c:v>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912-4D2D-BAA5-88F6DF2330E1}"/>
                  </c:ext>
                </c:extLst>
              </c15:ser>
            </c15:filteredScatterSeries>
            <c15:filteredScatterSeries>
              <c15:ser>
                <c:idx val="3"/>
                <c:order val="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Sheet1!$B$14:$K$15</c15:sqref>
                        </c15:formulaRef>
                      </c:ext>
                    </c:extLst>
                    <c:multiLvlStrCache>
                      <c:ptCount val="2"/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zaj
Nz (impulzus / 5s)</c:v>
                        </c:pt>
                        <c:pt idx="1">
                          <c:v>1. mérés</c:v>
                        </c:pt>
                      </c:lvl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jel és zaj együtt
Nj+z (impulzus / 5s)</c:v>
                        </c:pt>
                        <c:pt idx="1">
                          <c:v>1. mérés</c:v>
                        </c:pt>
                      </c:lvl>
                      <c:lvl>
                        <c:pt idx="0">
                          <c:v>diszkriminátor-szint
 Ud (V)</c:v>
                        </c:pt>
                      </c:lvl>
                      <c:lvl>
                        <c:pt idx="0">
                          <c:v>diszkriminátor-szint 
BASELINE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Sheet1!$B$19:$K$19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400</c:v>
                      </c:pt>
                      <c:pt idx="1">
                        <c:v>2</c:v>
                      </c:pt>
                      <c:pt idx="2" formatCode="0">
                        <c:v>1941</c:v>
                      </c:pt>
                      <c:pt idx="3" formatCode="0">
                        <c:v>1897</c:v>
                      </c:pt>
                      <c:pt idx="4" formatCode="0">
                        <c:v>1847</c:v>
                      </c:pt>
                      <c:pt idx="5" formatCode="0">
                        <c:v>1895</c:v>
                      </c:pt>
                      <c:pt idx="6" formatCode="0">
                        <c:v>23</c:v>
                      </c:pt>
                      <c:pt idx="7" formatCode="0">
                        <c:v>21</c:v>
                      </c:pt>
                      <c:pt idx="8" formatCode="0">
                        <c:v>21</c:v>
                      </c:pt>
                      <c:pt idx="9" formatCode="0">
                        <c:v>21.666666666666668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912-4D2D-BAA5-88F6DF2330E1}"/>
                  </c:ext>
                </c:extLst>
              </c15:ser>
            </c15:filteredScatterSeries>
            <c15:filteredScatterSeries>
              <c15:ser>
                <c:idx val="4"/>
                <c:order val="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Sheet1!$B$14:$K$15</c15:sqref>
                        </c15:formulaRef>
                      </c:ext>
                    </c:extLst>
                    <c:multiLvlStrCache>
                      <c:ptCount val="2"/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zaj
Nz (impulzus / 5s)</c:v>
                        </c:pt>
                        <c:pt idx="1">
                          <c:v>1. mérés</c:v>
                        </c:pt>
                      </c:lvl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jel és zaj együtt
Nj+z (impulzus / 5s)</c:v>
                        </c:pt>
                        <c:pt idx="1">
                          <c:v>1. mérés</c:v>
                        </c:pt>
                      </c:lvl>
                      <c:lvl>
                        <c:pt idx="0">
                          <c:v>diszkriminátor-szint
 Ud (V)</c:v>
                        </c:pt>
                      </c:lvl>
                      <c:lvl>
                        <c:pt idx="0">
                          <c:v>diszkriminátor-szint 
BASELINE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Sheet1!$B$20:$K$20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500</c:v>
                      </c:pt>
                      <c:pt idx="1">
                        <c:v>2.5</c:v>
                      </c:pt>
                      <c:pt idx="2" formatCode="0">
                        <c:v>1381</c:v>
                      </c:pt>
                      <c:pt idx="3" formatCode="0">
                        <c:v>1382</c:v>
                      </c:pt>
                      <c:pt idx="4" formatCode="0">
                        <c:v>1304</c:v>
                      </c:pt>
                      <c:pt idx="5" formatCode="0">
                        <c:v>1355.6666666666667</c:v>
                      </c:pt>
                      <c:pt idx="6" formatCode="0">
                        <c:v>13</c:v>
                      </c:pt>
                      <c:pt idx="7" formatCode="0">
                        <c:v>19</c:v>
                      </c:pt>
                      <c:pt idx="8" formatCode="0">
                        <c:v>20</c:v>
                      </c:pt>
                      <c:pt idx="9" formatCode="0">
                        <c:v>17.333333333333332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912-4D2D-BAA5-88F6DF2330E1}"/>
                  </c:ext>
                </c:extLst>
              </c15:ser>
            </c15:filteredScatterSeries>
            <c15:filteredScatterSeries>
              <c15:ser>
                <c:idx val="5"/>
                <c:order val="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Sheet1!$B$14:$K$15</c15:sqref>
                        </c15:formulaRef>
                      </c:ext>
                    </c:extLst>
                    <c:multiLvlStrCache>
                      <c:ptCount val="2"/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zaj
Nz (impulzus / 5s)</c:v>
                        </c:pt>
                        <c:pt idx="1">
                          <c:v>1. mérés</c:v>
                        </c:pt>
                      </c:lvl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jel és zaj együtt
Nj+z (impulzus / 5s)</c:v>
                        </c:pt>
                        <c:pt idx="1">
                          <c:v>1. mérés</c:v>
                        </c:pt>
                      </c:lvl>
                      <c:lvl>
                        <c:pt idx="0">
                          <c:v>diszkriminátor-szint
 Ud (V)</c:v>
                        </c:pt>
                      </c:lvl>
                      <c:lvl>
                        <c:pt idx="0">
                          <c:v>diszkriminátor-szint 
BASELINE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Sheet1!$B$21:$K$21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600</c:v>
                      </c:pt>
                      <c:pt idx="1">
                        <c:v>3</c:v>
                      </c:pt>
                      <c:pt idx="2" formatCode="0">
                        <c:v>1114</c:v>
                      </c:pt>
                      <c:pt idx="3" formatCode="0">
                        <c:v>1120</c:v>
                      </c:pt>
                      <c:pt idx="4" formatCode="0">
                        <c:v>1142</c:v>
                      </c:pt>
                      <c:pt idx="5" formatCode="0">
                        <c:v>1125.3333333333333</c:v>
                      </c:pt>
                      <c:pt idx="6" formatCode="0">
                        <c:v>21</c:v>
                      </c:pt>
                      <c:pt idx="7" formatCode="0">
                        <c:v>8</c:v>
                      </c:pt>
                      <c:pt idx="8" formatCode="0">
                        <c:v>16</c:v>
                      </c:pt>
                      <c:pt idx="9" formatCode="0">
                        <c:v>15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912-4D2D-BAA5-88F6DF2330E1}"/>
                  </c:ext>
                </c:extLst>
              </c15:ser>
            </c15:filteredScatterSeries>
            <c15:filteredScatterSeries>
              <c15:ser>
                <c:idx val="6"/>
                <c:order val="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Sheet1!$B$14:$K$15</c15:sqref>
                        </c15:formulaRef>
                      </c:ext>
                    </c:extLst>
                    <c:multiLvlStrCache>
                      <c:ptCount val="2"/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zaj
Nz (impulzus / 5s)</c:v>
                        </c:pt>
                        <c:pt idx="1">
                          <c:v>1. mérés</c:v>
                        </c:pt>
                      </c:lvl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jel és zaj együtt
Nj+z (impulzus / 5s)</c:v>
                        </c:pt>
                        <c:pt idx="1">
                          <c:v>1. mérés</c:v>
                        </c:pt>
                      </c:lvl>
                      <c:lvl>
                        <c:pt idx="0">
                          <c:v>diszkriminátor-szint
 Ud (V)</c:v>
                        </c:pt>
                      </c:lvl>
                      <c:lvl>
                        <c:pt idx="0">
                          <c:v>diszkriminátor-szint 
BASELINE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Sheet1!$B$22:$K$22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700</c:v>
                      </c:pt>
                      <c:pt idx="1">
                        <c:v>3.5</c:v>
                      </c:pt>
                      <c:pt idx="2" formatCode="0">
                        <c:v>470</c:v>
                      </c:pt>
                      <c:pt idx="3" formatCode="0">
                        <c:v>498</c:v>
                      </c:pt>
                      <c:pt idx="4" formatCode="0">
                        <c:v>460</c:v>
                      </c:pt>
                      <c:pt idx="5" formatCode="0">
                        <c:v>476</c:v>
                      </c:pt>
                      <c:pt idx="6" formatCode="0">
                        <c:v>6</c:v>
                      </c:pt>
                      <c:pt idx="7" formatCode="0">
                        <c:v>15</c:v>
                      </c:pt>
                      <c:pt idx="8" formatCode="0">
                        <c:v>13</c:v>
                      </c:pt>
                      <c:pt idx="9" formatCode="0">
                        <c:v>11.333333333333334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912-4D2D-BAA5-88F6DF2330E1}"/>
                  </c:ext>
                </c:extLst>
              </c15:ser>
            </c15:filteredScatterSeries>
            <c15:filteredScatterSeries>
              <c15:ser>
                <c:idx val="7"/>
                <c:order val="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Sheet1!$B$14:$K$15</c15:sqref>
                        </c15:formulaRef>
                      </c:ext>
                    </c:extLst>
                    <c:multiLvlStrCache>
                      <c:ptCount val="2"/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zaj
Nz (impulzus / 5s)</c:v>
                        </c:pt>
                        <c:pt idx="1">
                          <c:v>1. mérés</c:v>
                        </c:pt>
                      </c:lvl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jel és zaj együtt
Nj+z (impulzus / 5s)</c:v>
                        </c:pt>
                        <c:pt idx="1">
                          <c:v>1. mérés</c:v>
                        </c:pt>
                      </c:lvl>
                      <c:lvl>
                        <c:pt idx="0">
                          <c:v>diszkriminátor-szint
 Ud (V)</c:v>
                        </c:pt>
                      </c:lvl>
                      <c:lvl>
                        <c:pt idx="0">
                          <c:v>diszkriminátor-szint 
BASELINE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Sheet1!$B$23:$K$23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800</c:v>
                      </c:pt>
                      <c:pt idx="1">
                        <c:v>4</c:v>
                      </c:pt>
                      <c:pt idx="2" formatCode="0">
                        <c:v>10</c:v>
                      </c:pt>
                      <c:pt idx="3" formatCode="0">
                        <c:v>7</c:v>
                      </c:pt>
                      <c:pt idx="4" formatCode="0">
                        <c:v>13</c:v>
                      </c:pt>
                      <c:pt idx="5" formatCode="0">
                        <c:v>10</c:v>
                      </c:pt>
                      <c:pt idx="6" formatCode="0">
                        <c:v>12</c:v>
                      </c:pt>
                      <c:pt idx="7" formatCode="0">
                        <c:v>7</c:v>
                      </c:pt>
                      <c:pt idx="8" formatCode="0">
                        <c:v>19</c:v>
                      </c:pt>
                      <c:pt idx="9" formatCode="0">
                        <c:v>12.666666666666666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912-4D2D-BAA5-88F6DF2330E1}"/>
                  </c:ext>
                </c:extLst>
              </c15:ser>
            </c15:filteredScatterSeries>
            <c15:filteredScatterSeries>
              <c15:ser>
                <c:idx val="8"/>
                <c:order val="8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Sheet1!$B$14:$K$15</c15:sqref>
                        </c15:formulaRef>
                      </c:ext>
                    </c:extLst>
                    <c:multiLvlStrCache>
                      <c:ptCount val="2"/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zaj
Nz (impulzus / 5s)</c:v>
                        </c:pt>
                        <c:pt idx="1">
                          <c:v>1. mérés</c:v>
                        </c:pt>
                      </c:lvl>
                      <c:lvl>
                        <c:pt idx="1">
                          <c:v>átlag</c:v>
                        </c:pt>
                      </c:lvl>
                      <c:lvl>
                        <c:pt idx="1">
                          <c:v>3. mérés</c:v>
                        </c:pt>
                      </c:lvl>
                      <c:lvl>
                        <c:pt idx="1">
                          <c:v>2. mérés</c:v>
                        </c:pt>
                      </c:lvl>
                      <c:lvl>
                        <c:pt idx="0">
                          <c:v>jel és zaj együtt
Nj+z (impulzus / 5s)</c:v>
                        </c:pt>
                        <c:pt idx="1">
                          <c:v>1. mérés</c:v>
                        </c:pt>
                      </c:lvl>
                      <c:lvl>
                        <c:pt idx="0">
                          <c:v>diszkriminátor-szint
 Ud (V)</c:v>
                        </c:pt>
                      </c:lvl>
                      <c:lvl>
                        <c:pt idx="0">
                          <c:v>diszkriminátor-szint 
BASELINE</c:v>
                        </c:pt>
                      </c:lvl>
                    </c:multiLvlStrCache>
                  </c:multiLvlStr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Sheet1!$B$24:$K$24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900</c:v>
                      </c:pt>
                      <c:pt idx="1">
                        <c:v>4.5</c:v>
                      </c:pt>
                      <c:pt idx="2" formatCode="0">
                        <c:v>9</c:v>
                      </c:pt>
                      <c:pt idx="3" formatCode="0">
                        <c:v>9</c:v>
                      </c:pt>
                      <c:pt idx="4" formatCode="0">
                        <c:v>6</c:v>
                      </c:pt>
                      <c:pt idx="5" formatCode="0">
                        <c:v>8</c:v>
                      </c:pt>
                      <c:pt idx="6" formatCode="0">
                        <c:v>10</c:v>
                      </c:pt>
                      <c:pt idx="7" formatCode="0">
                        <c:v>10</c:v>
                      </c:pt>
                      <c:pt idx="8" formatCode="0">
                        <c:v>6</c:v>
                      </c:pt>
                      <c:pt idx="9" formatCode="0">
                        <c:v>8.6666666666666661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912-4D2D-BAA5-88F6DF2330E1}"/>
                  </c:ext>
                </c:extLst>
              </c15:ser>
            </c15:filteredScatterSeries>
          </c:ext>
        </c:extLst>
      </c:scatterChart>
      <c:valAx>
        <c:axId val="28516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100" b="1"/>
                  <a:t>Diszkriminációs szint (relatív skála)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5939584"/>
        <c:crosses val="autoZero"/>
        <c:crossBetween val="midCat"/>
      </c:valAx>
      <c:valAx>
        <c:axId val="28593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100" b="1"/>
                  <a:t>Jel/zaj</a:t>
                </a:r>
                <a:r>
                  <a:rPr lang="hu-HU" sz="1100" b="1" baseline="0"/>
                  <a:t> impulzusok aránya</a:t>
                </a:r>
                <a:endParaRPr lang="hu-HU" sz="11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5164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42</xdr:row>
      <xdr:rowOff>23811</xdr:rowOff>
    </xdr:from>
    <xdr:to>
      <xdr:col>8</xdr:col>
      <xdr:colOff>819149</xdr:colOff>
      <xdr:row>63</xdr:row>
      <xdr:rowOff>190499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60"/>
  <sheetViews>
    <sheetView tabSelected="1" zoomScaleNormal="100" workbookViewId="0">
      <selection activeCell="B1" sqref="B1:K1"/>
    </sheetView>
  </sheetViews>
  <sheetFormatPr defaultColWidth="0" defaultRowHeight="15.75" zeroHeight="1"/>
  <cols>
    <col min="1" max="1" width="4.625" style="4" customWidth="1"/>
    <col min="2" max="2" width="12.625" style="4" customWidth="1"/>
    <col min="3" max="3" width="13.375" style="4" customWidth="1"/>
    <col min="4" max="5" width="11.875" style="4" customWidth="1"/>
    <col min="6" max="11" width="10.875" style="4" customWidth="1"/>
    <col min="12" max="12" width="4.125" style="4" customWidth="1"/>
    <col min="13" max="15" width="12.875" style="4" hidden="1"/>
    <col min="16" max="16383" width="10.875" style="4" hidden="1"/>
    <col min="16384" max="16384" width="2" style="4" hidden="1" customWidth="1"/>
  </cols>
  <sheetData>
    <row r="1" spans="2:11" ht="33.75">
      <c r="B1" s="66" t="s">
        <v>10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8.95" customHeight="1">
      <c r="B2" s="75" t="s">
        <v>9</v>
      </c>
      <c r="C2" s="75"/>
      <c r="D2" s="75"/>
      <c r="E2" s="5"/>
      <c r="F2" s="5"/>
      <c r="G2" s="5"/>
      <c r="H2" s="5"/>
      <c r="I2" s="5"/>
      <c r="J2" s="5"/>
      <c r="K2" s="5"/>
    </row>
    <row r="3" spans="2:11" ht="26.25">
      <c r="B3" s="74" t="s">
        <v>5</v>
      </c>
      <c r="C3" s="74"/>
      <c r="D3" s="76" t="s">
        <v>39</v>
      </c>
      <c r="E3" s="73"/>
      <c r="F3" s="77"/>
      <c r="G3" s="6" t="s">
        <v>8</v>
      </c>
      <c r="H3" s="1" t="s">
        <v>37</v>
      </c>
      <c r="I3" s="78" t="s">
        <v>6</v>
      </c>
      <c r="J3" s="79"/>
      <c r="K3" s="2" t="s">
        <v>38</v>
      </c>
    </row>
    <row r="4" spans="2:11" ht="33.75">
      <c r="B4" s="74" t="s">
        <v>7</v>
      </c>
      <c r="C4" s="74"/>
      <c r="D4" s="72">
        <v>43781</v>
      </c>
      <c r="E4" s="73"/>
      <c r="F4" s="73"/>
      <c r="G4" s="7"/>
      <c r="H4" s="8"/>
      <c r="I4" s="8"/>
      <c r="J4" s="8"/>
      <c r="K4" s="5"/>
    </row>
    <row r="5" spans="2:11" ht="17.100000000000001" customHeight="1">
      <c r="B5" s="9"/>
      <c r="C5" s="9"/>
      <c r="D5" s="10"/>
      <c r="E5" s="10"/>
      <c r="F5" s="10"/>
      <c r="G5" s="8"/>
      <c r="H5" s="8"/>
      <c r="I5" s="8"/>
      <c r="J5" s="8"/>
      <c r="K5" s="5"/>
    </row>
    <row r="6" spans="2:11" ht="42.95" customHeight="1">
      <c r="B6" s="67" t="s">
        <v>11</v>
      </c>
      <c r="C6" s="68"/>
      <c r="D6" s="68"/>
      <c r="E6" s="68"/>
      <c r="F6" s="68"/>
      <c r="G6" s="68"/>
      <c r="H6" s="68"/>
      <c r="I6" s="68"/>
      <c r="J6" s="68"/>
      <c r="K6" s="69"/>
    </row>
    <row r="7" spans="2:11" ht="21" customHeight="1">
      <c r="B7" s="67" t="s">
        <v>0</v>
      </c>
      <c r="C7" s="68"/>
      <c r="D7" s="68"/>
      <c r="E7" s="68"/>
      <c r="F7" s="68"/>
      <c r="G7" s="68"/>
      <c r="H7" s="68"/>
      <c r="I7" s="68"/>
      <c r="J7" s="68"/>
      <c r="K7" s="69"/>
    </row>
    <row r="8" spans="2:11" ht="57.95" customHeight="1">
      <c r="B8" s="11" t="s">
        <v>1</v>
      </c>
      <c r="C8" s="80" t="s">
        <v>14</v>
      </c>
      <c r="D8" s="80"/>
      <c r="E8" s="80"/>
      <c r="F8" s="80"/>
      <c r="G8" s="80"/>
      <c r="H8" s="80"/>
      <c r="I8" s="80"/>
      <c r="J8" s="80"/>
      <c r="K8" s="81"/>
    </row>
    <row r="9" spans="2:11" s="12" customFormat="1" ht="18.75">
      <c r="B9" s="11" t="s">
        <v>2</v>
      </c>
      <c r="C9" s="82" t="s">
        <v>12</v>
      </c>
      <c r="D9" s="82"/>
      <c r="E9" s="82"/>
      <c r="F9" s="82"/>
      <c r="G9" s="82"/>
      <c r="H9" s="82"/>
      <c r="I9" s="82"/>
      <c r="J9" s="82"/>
      <c r="K9" s="83"/>
    </row>
    <row r="10" spans="2:11" s="12" customFormat="1" ht="18.75">
      <c r="B10" s="13" t="s">
        <v>3</v>
      </c>
      <c r="C10" s="70" t="s">
        <v>13</v>
      </c>
      <c r="D10" s="70"/>
      <c r="E10" s="70"/>
      <c r="F10" s="70"/>
      <c r="G10" s="70"/>
      <c r="H10" s="70"/>
      <c r="I10" s="70"/>
      <c r="J10" s="70"/>
      <c r="K10" s="71"/>
    </row>
    <row r="11" spans="2:11" s="12" customFormat="1" ht="6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</row>
    <row r="12" spans="2:11" s="17" customFormat="1" ht="23.25">
      <c r="B12" s="16" t="s">
        <v>15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2:11" s="17" customFormat="1" ht="15.9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2:11" s="17" customFormat="1" ht="36.950000000000003" customHeight="1" thickBot="1">
      <c r="B14" s="64" t="s">
        <v>31</v>
      </c>
      <c r="C14" s="64" t="s">
        <v>16</v>
      </c>
      <c r="D14" s="85" t="s">
        <v>17</v>
      </c>
      <c r="E14" s="86"/>
      <c r="F14" s="86"/>
      <c r="G14" s="87"/>
      <c r="H14" s="64" t="s">
        <v>32</v>
      </c>
      <c r="I14" s="64"/>
      <c r="J14" s="64"/>
      <c r="K14" s="65"/>
    </row>
    <row r="15" spans="2:11" s="17" customFormat="1" ht="15.95" customHeight="1" thickBot="1">
      <c r="B15" s="64"/>
      <c r="C15" s="64"/>
      <c r="D15" s="18" t="s">
        <v>28</v>
      </c>
      <c r="E15" s="18" t="s">
        <v>29</v>
      </c>
      <c r="F15" s="19" t="s">
        <v>30</v>
      </c>
      <c r="G15" s="20" t="s">
        <v>18</v>
      </c>
      <c r="H15" s="21" t="s">
        <v>28</v>
      </c>
      <c r="I15" s="18" t="s">
        <v>29</v>
      </c>
      <c r="J15" s="19" t="s">
        <v>30</v>
      </c>
      <c r="K15" s="20" t="s">
        <v>18</v>
      </c>
    </row>
    <row r="16" spans="2:11" s="23" customFormat="1" ht="15.95" customHeight="1" thickBot="1">
      <c r="B16" s="22">
        <v>100</v>
      </c>
      <c r="C16" s="22">
        <f>B16/200</f>
        <v>0.5</v>
      </c>
      <c r="D16" s="98">
        <v>4474</v>
      </c>
      <c r="E16" s="99">
        <v>4408</v>
      </c>
      <c r="F16" s="100">
        <v>4509</v>
      </c>
      <c r="G16" s="101">
        <f>AVERAGE(D16,E16,F16)</f>
        <v>4463.666666666667</v>
      </c>
      <c r="H16" s="102">
        <v>57</v>
      </c>
      <c r="I16" s="99">
        <v>60</v>
      </c>
      <c r="J16" s="103">
        <v>46</v>
      </c>
      <c r="K16" s="101">
        <f>AVERAGE(H16,I16,J16)</f>
        <v>54.333333333333336</v>
      </c>
    </row>
    <row r="17" spans="2:11" s="23" customFormat="1" ht="15.95" customHeight="1" thickBot="1">
      <c r="B17" s="22">
        <v>200</v>
      </c>
      <c r="C17" s="22">
        <f t="shared" ref="C17:C24" si="0">B17/200</f>
        <v>1</v>
      </c>
      <c r="D17" s="98">
        <v>3655</v>
      </c>
      <c r="E17" s="99">
        <v>3744</v>
      </c>
      <c r="F17" s="100">
        <v>3629</v>
      </c>
      <c r="G17" s="101">
        <f t="shared" ref="G17:G24" si="1">AVERAGE(D17,E17,F17)</f>
        <v>3676</v>
      </c>
      <c r="H17" s="102">
        <v>40</v>
      </c>
      <c r="I17" s="99">
        <v>43</v>
      </c>
      <c r="J17" s="103">
        <v>33</v>
      </c>
      <c r="K17" s="101">
        <f t="shared" ref="K17:K24" si="2">AVERAGE(H17,I17,J17)</f>
        <v>38.666666666666664</v>
      </c>
    </row>
    <row r="18" spans="2:11" s="23" customFormat="1" ht="15.95" customHeight="1" thickBot="1">
      <c r="B18" s="22">
        <v>300</v>
      </c>
      <c r="C18" s="22">
        <f t="shared" si="0"/>
        <v>1.5</v>
      </c>
      <c r="D18" s="98">
        <v>2583</v>
      </c>
      <c r="E18" s="99">
        <v>2678</v>
      </c>
      <c r="F18" s="100">
        <v>2696</v>
      </c>
      <c r="G18" s="101">
        <f t="shared" si="1"/>
        <v>2652.3333333333335</v>
      </c>
      <c r="H18" s="102">
        <v>30</v>
      </c>
      <c r="I18" s="99">
        <v>17</v>
      </c>
      <c r="J18" s="103">
        <v>28</v>
      </c>
      <c r="K18" s="101">
        <f t="shared" si="2"/>
        <v>25</v>
      </c>
    </row>
    <row r="19" spans="2:11" s="23" customFormat="1" ht="15.95" customHeight="1" thickBot="1">
      <c r="B19" s="22">
        <v>400</v>
      </c>
      <c r="C19" s="22">
        <f t="shared" si="0"/>
        <v>2</v>
      </c>
      <c r="D19" s="98">
        <v>1941</v>
      </c>
      <c r="E19" s="99">
        <v>1897</v>
      </c>
      <c r="F19" s="100">
        <v>1847</v>
      </c>
      <c r="G19" s="101">
        <f t="shared" si="1"/>
        <v>1895</v>
      </c>
      <c r="H19" s="102">
        <v>23</v>
      </c>
      <c r="I19" s="99">
        <v>21</v>
      </c>
      <c r="J19" s="103">
        <v>21</v>
      </c>
      <c r="K19" s="101">
        <f t="shared" si="2"/>
        <v>21.666666666666668</v>
      </c>
    </row>
    <row r="20" spans="2:11" s="23" customFormat="1" ht="15.95" customHeight="1" thickBot="1">
      <c r="B20" s="22">
        <v>500</v>
      </c>
      <c r="C20" s="22">
        <f t="shared" si="0"/>
        <v>2.5</v>
      </c>
      <c r="D20" s="98">
        <v>1381</v>
      </c>
      <c r="E20" s="99">
        <v>1382</v>
      </c>
      <c r="F20" s="100">
        <v>1304</v>
      </c>
      <c r="G20" s="101">
        <f t="shared" si="1"/>
        <v>1355.6666666666667</v>
      </c>
      <c r="H20" s="102">
        <v>13</v>
      </c>
      <c r="I20" s="99">
        <v>19</v>
      </c>
      <c r="J20" s="103">
        <v>20</v>
      </c>
      <c r="K20" s="101">
        <f t="shared" si="2"/>
        <v>17.333333333333332</v>
      </c>
    </row>
    <row r="21" spans="2:11" s="23" customFormat="1" ht="15.95" customHeight="1" thickBot="1">
      <c r="B21" s="22">
        <v>600</v>
      </c>
      <c r="C21" s="22">
        <f t="shared" si="0"/>
        <v>3</v>
      </c>
      <c r="D21" s="98">
        <v>1114</v>
      </c>
      <c r="E21" s="99">
        <v>1120</v>
      </c>
      <c r="F21" s="100">
        <v>1142</v>
      </c>
      <c r="G21" s="101">
        <f t="shared" si="1"/>
        <v>1125.3333333333333</v>
      </c>
      <c r="H21" s="102">
        <v>21</v>
      </c>
      <c r="I21" s="99">
        <v>8</v>
      </c>
      <c r="J21" s="103">
        <v>16</v>
      </c>
      <c r="K21" s="101">
        <f t="shared" si="2"/>
        <v>15</v>
      </c>
    </row>
    <row r="22" spans="2:11" s="23" customFormat="1" ht="15.95" customHeight="1" thickBot="1">
      <c r="B22" s="22">
        <v>700</v>
      </c>
      <c r="C22" s="22">
        <f t="shared" si="0"/>
        <v>3.5</v>
      </c>
      <c r="D22" s="98">
        <v>470</v>
      </c>
      <c r="E22" s="99">
        <v>498</v>
      </c>
      <c r="F22" s="100">
        <v>460</v>
      </c>
      <c r="G22" s="101">
        <f t="shared" si="1"/>
        <v>476</v>
      </c>
      <c r="H22" s="102">
        <v>6</v>
      </c>
      <c r="I22" s="99">
        <v>15</v>
      </c>
      <c r="J22" s="103">
        <v>13</v>
      </c>
      <c r="K22" s="101">
        <f t="shared" si="2"/>
        <v>11.333333333333334</v>
      </c>
    </row>
    <row r="23" spans="2:11" s="23" customFormat="1" ht="15.95" customHeight="1" thickBot="1">
      <c r="B23" s="22">
        <v>800</v>
      </c>
      <c r="C23" s="22">
        <f t="shared" si="0"/>
        <v>4</v>
      </c>
      <c r="D23" s="98">
        <v>10</v>
      </c>
      <c r="E23" s="99">
        <v>7</v>
      </c>
      <c r="F23" s="100">
        <v>13</v>
      </c>
      <c r="G23" s="101">
        <f t="shared" si="1"/>
        <v>10</v>
      </c>
      <c r="H23" s="102">
        <v>12</v>
      </c>
      <c r="I23" s="99">
        <v>7</v>
      </c>
      <c r="J23" s="103">
        <v>19</v>
      </c>
      <c r="K23" s="101">
        <f t="shared" si="2"/>
        <v>12.666666666666666</v>
      </c>
    </row>
    <row r="24" spans="2:11" s="23" customFormat="1" ht="15.95" customHeight="1">
      <c r="B24" s="22">
        <v>900</v>
      </c>
      <c r="C24" s="22">
        <f t="shared" si="0"/>
        <v>4.5</v>
      </c>
      <c r="D24" s="98">
        <v>9</v>
      </c>
      <c r="E24" s="99">
        <v>9</v>
      </c>
      <c r="F24" s="100">
        <v>6</v>
      </c>
      <c r="G24" s="101">
        <f t="shared" si="1"/>
        <v>8</v>
      </c>
      <c r="H24" s="102">
        <v>10</v>
      </c>
      <c r="I24" s="99">
        <v>10</v>
      </c>
      <c r="J24" s="103">
        <v>6</v>
      </c>
      <c r="K24" s="101">
        <f t="shared" si="2"/>
        <v>8.6666666666666661</v>
      </c>
    </row>
    <row r="25" spans="2:11" s="23" customFormat="1" ht="15.95" customHeight="1">
      <c r="B25" s="54"/>
      <c r="C25" s="54"/>
      <c r="D25" s="55"/>
      <c r="E25" s="56"/>
      <c r="F25" s="58"/>
      <c r="G25" s="59"/>
      <c r="H25" s="56"/>
      <c r="I25" s="56"/>
      <c r="J25" s="56"/>
      <c r="K25" s="56"/>
    </row>
    <row r="26" spans="2:11" s="23" customFormat="1" ht="15.95" customHeight="1">
      <c r="B26" s="57" t="s">
        <v>33</v>
      </c>
      <c r="C26" s="54"/>
      <c r="D26" s="55"/>
      <c r="E26" s="56"/>
      <c r="F26" s="58"/>
      <c r="G26" s="59"/>
      <c r="H26" s="56"/>
      <c r="I26" s="56"/>
      <c r="J26" s="56"/>
      <c r="K26" s="56"/>
    </row>
    <row r="27" spans="2:11" s="23" customFormat="1" ht="15.95" customHeight="1">
      <c r="B27" s="4"/>
      <c r="C27" s="4"/>
      <c r="D27" s="4"/>
      <c r="E27" s="4"/>
      <c r="F27" s="60"/>
      <c r="G27" s="60"/>
      <c r="H27" s="4"/>
      <c r="I27" s="4"/>
      <c r="J27" s="4"/>
      <c r="K27" s="4"/>
    </row>
    <row r="28" spans="2:11" s="23" customFormat="1" ht="15.95" customHeight="1">
      <c r="B28" s="64" t="s">
        <v>31</v>
      </c>
      <c r="C28" s="64" t="s">
        <v>16</v>
      </c>
      <c r="D28" s="64" t="s">
        <v>35</v>
      </c>
      <c r="E28" s="84" t="s">
        <v>36</v>
      </c>
      <c r="F28" s="62"/>
      <c r="G28" s="62"/>
      <c r="H28" s="4"/>
      <c r="I28" s="4"/>
      <c r="J28" s="4"/>
      <c r="K28" s="4"/>
    </row>
    <row r="29" spans="2:11" s="23" customFormat="1" ht="47.1" customHeight="1">
      <c r="B29" s="64"/>
      <c r="C29" s="64"/>
      <c r="D29" s="64"/>
      <c r="E29" s="84"/>
      <c r="F29" s="62"/>
      <c r="G29" s="62"/>
      <c r="H29" s="4"/>
      <c r="I29" s="4"/>
      <c r="J29" s="4"/>
      <c r="K29" s="4"/>
    </row>
    <row r="30" spans="2:11" s="23" customFormat="1" ht="15.95" customHeight="1">
      <c r="B30" s="22">
        <v>100</v>
      </c>
      <c r="C30" s="22">
        <f>B30/200</f>
        <v>0.5</v>
      </c>
      <c r="D30" s="99">
        <f>IF(G16-K16&lt;0,0,G16-K16)</f>
        <v>4409.3333333333339</v>
      </c>
      <c r="E30" s="99">
        <f>D30/K16</f>
        <v>81.153374233128844</v>
      </c>
      <c r="F30" s="63"/>
      <c r="G30" s="63"/>
      <c r="H30" s="4"/>
      <c r="I30" s="4"/>
      <c r="J30" s="4"/>
      <c r="K30" s="4"/>
    </row>
    <row r="31" spans="2:11" s="23" customFormat="1" ht="15.95" customHeight="1">
      <c r="B31" s="22">
        <v>200</v>
      </c>
      <c r="C31" s="22">
        <f t="shared" ref="C31:C38" si="3">B31/200</f>
        <v>1</v>
      </c>
      <c r="D31" s="99">
        <f t="shared" ref="D31:D38" si="4">IF(G17-K17&lt;0,0,G17-K17)</f>
        <v>3637.3333333333335</v>
      </c>
      <c r="E31" s="99">
        <f t="shared" ref="E31:E38" si="5">D31/K17</f>
        <v>94.068965517241395</v>
      </c>
      <c r="F31" s="63"/>
      <c r="G31" s="63"/>
      <c r="H31" s="4"/>
      <c r="I31" s="4"/>
      <c r="J31" s="4"/>
      <c r="K31" s="4"/>
    </row>
    <row r="32" spans="2:11" s="23" customFormat="1" ht="15.95" customHeight="1">
      <c r="B32" s="22">
        <v>300</v>
      </c>
      <c r="C32" s="22">
        <f t="shared" si="3"/>
        <v>1.5</v>
      </c>
      <c r="D32" s="99">
        <f t="shared" si="4"/>
        <v>2627.3333333333335</v>
      </c>
      <c r="E32" s="99">
        <f t="shared" si="5"/>
        <v>105.09333333333333</v>
      </c>
      <c r="F32" s="63"/>
      <c r="G32" s="63"/>
      <c r="H32" s="4"/>
      <c r="I32" s="4"/>
      <c r="J32" s="4"/>
      <c r="K32" s="4"/>
    </row>
    <row r="33" spans="1:13" s="23" customFormat="1" ht="15.95" customHeight="1">
      <c r="B33" s="22">
        <v>400</v>
      </c>
      <c r="C33" s="22">
        <f t="shared" si="3"/>
        <v>2</v>
      </c>
      <c r="D33" s="99">
        <f t="shared" si="4"/>
        <v>1873.3333333333333</v>
      </c>
      <c r="E33" s="99">
        <f t="shared" si="5"/>
        <v>86.461538461538453</v>
      </c>
      <c r="F33" s="63"/>
      <c r="G33" s="63"/>
      <c r="H33" s="4"/>
      <c r="I33" s="4"/>
      <c r="J33" s="4"/>
      <c r="K33" s="4"/>
    </row>
    <row r="34" spans="1:13" s="23" customFormat="1" ht="15.95" customHeight="1">
      <c r="B34" s="22">
        <v>500</v>
      </c>
      <c r="C34" s="22">
        <f t="shared" si="3"/>
        <v>2.5</v>
      </c>
      <c r="D34" s="99">
        <f t="shared" si="4"/>
        <v>1338.3333333333335</v>
      </c>
      <c r="E34" s="99">
        <f t="shared" si="5"/>
        <v>77.211538461538481</v>
      </c>
      <c r="F34" s="63"/>
      <c r="G34" s="63"/>
      <c r="H34" s="4"/>
      <c r="I34" s="4"/>
      <c r="J34" s="4"/>
      <c r="K34" s="4"/>
    </row>
    <row r="35" spans="1:13" s="23" customFormat="1" ht="15.95" customHeight="1">
      <c r="B35" s="22">
        <v>600</v>
      </c>
      <c r="C35" s="22">
        <f t="shared" si="3"/>
        <v>3</v>
      </c>
      <c r="D35" s="99">
        <f t="shared" si="4"/>
        <v>1110.3333333333333</v>
      </c>
      <c r="E35" s="99">
        <f t="shared" si="5"/>
        <v>74.022222222222211</v>
      </c>
      <c r="F35" s="63"/>
      <c r="G35" s="63"/>
      <c r="H35" s="4"/>
      <c r="I35" s="4"/>
      <c r="J35" s="4"/>
      <c r="K35" s="4"/>
    </row>
    <row r="36" spans="1:13" s="23" customFormat="1" ht="15.95" customHeight="1">
      <c r="B36" s="22">
        <v>700</v>
      </c>
      <c r="C36" s="22">
        <f t="shared" si="3"/>
        <v>3.5</v>
      </c>
      <c r="D36" s="99">
        <f t="shared" si="4"/>
        <v>464.66666666666669</v>
      </c>
      <c r="E36" s="99">
        <f t="shared" si="5"/>
        <v>41</v>
      </c>
      <c r="F36" s="63"/>
      <c r="G36" s="63"/>
      <c r="H36" s="4"/>
      <c r="I36" s="4"/>
      <c r="J36" s="4"/>
      <c r="K36" s="4"/>
    </row>
    <row r="37" spans="1:13" s="23" customFormat="1" ht="15.95" customHeight="1">
      <c r="B37" s="22">
        <v>800</v>
      </c>
      <c r="C37" s="22">
        <f t="shared" si="3"/>
        <v>4</v>
      </c>
      <c r="D37" s="99">
        <f t="shared" si="4"/>
        <v>0</v>
      </c>
      <c r="E37" s="99">
        <f t="shared" si="5"/>
        <v>0</v>
      </c>
      <c r="F37" s="63"/>
      <c r="G37" s="63"/>
      <c r="H37" s="4"/>
      <c r="I37" s="4"/>
      <c r="J37" s="4"/>
      <c r="K37" s="4"/>
    </row>
    <row r="38" spans="1:13" s="23" customFormat="1" ht="15.95" customHeight="1">
      <c r="A38" s="24"/>
      <c r="B38" s="22">
        <v>900</v>
      </c>
      <c r="C38" s="22">
        <f t="shared" si="3"/>
        <v>4.5</v>
      </c>
      <c r="D38" s="99">
        <f t="shared" si="4"/>
        <v>0</v>
      </c>
      <c r="E38" s="99">
        <f t="shared" si="5"/>
        <v>0</v>
      </c>
      <c r="F38" s="63"/>
      <c r="G38" s="63"/>
      <c r="H38" s="4"/>
      <c r="I38" s="4"/>
      <c r="J38" s="4"/>
      <c r="K38" s="4"/>
      <c r="L38" s="24"/>
    </row>
    <row r="39" spans="1:13" s="25" customFormat="1" ht="15.95" customHeight="1">
      <c r="B39" s="26"/>
      <c r="C39" s="26"/>
      <c r="D39" s="26"/>
      <c r="E39" s="26"/>
      <c r="F39" s="26"/>
      <c r="G39" s="26"/>
      <c r="H39" s="27"/>
      <c r="I39" s="4"/>
      <c r="J39" s="4"/>
      <c r="K39" s="4"/>
    </row>
    <row r="40" spans="1:13" s="25" customFormat="1" ht="15.95" customHeight="1">
      <c r="B40" s="28"/>
      <c r="C40" s="28"/>
      <c r="D40" s="29"/>
      <c r="E40" s="28"/>
      <c r="F40" s="29"/>
      <c r="G40" s="28"/>
      <c r="H40" s="28"/>
      <c r="I40" s="28"/>
      <c r="J40" s="26"/>
      <c r="K40" s="26"/>
      <c r="M40" s="30"/>
    </row>
    <row r="41" spans="1:13" s="31" customFormat="1" ht="23.25">
      <c r="B41" s="32" t="s">
        <v>34</v>
      </c>
      <c r="C41" s="33"/>
      <c r="D41" s="33"/>
      <c r="E41" s="33"/>
      <c r="F41" s="33"/>
      <c r="G41" s="33"/>
      <c r="H41" s="34"/>
      <c r="I41" s="34"/>
      <c r="K41" s="34"/>
      <c r="L41" s="34"/>
    </row>
    <row r="42" spans="1:13" s="31" customFormat="1" ht="12" customHeight="1"/>
    <row r="43" spans="1:13" s="31" customFormat="1">
      <c r="B43" s="35"/>
      <c r="C43" s="36"/>
      <c r="D43" s="36"/>
      <c r="E43" s="36"/>
      <c r="F43" s="36"/>
      <c r="G43" s="36"/>
      <c r="H43" s="36"/>
      <c r="I43" s="37"/>
    </row>
    <row r="44" spans="1:13" s="31" customFormat="1">
      <c r="B44" s="38"/>
      <c r="I44" s="39"/>
    </row>
    <row r="45" spans="1:13" s="31" customFormat="1">
      <c r="B45" s="38"/>
      <c r="I45" s="39"/>
    </row>
    <row r="46" spans="1:13" s="31" customFormat="1">
      <c r="B46" s="38"/>
      <c r="I46" s="39"/>
    </row>
    <row r="47" spans="1:13" s="31" customFormat="1">
      <c r="B47" s="38"/>
      <c r="I47" s="39"/>
    </row>
    <row r="48" spans="1:13" s="31" customFormat="1">
      <c r="B48" s="38"/>
      <c r="I48" s="39"/>
    </row>
    <row r="49" spans="2:9" s="31" customFormat="1">
      <c r="B49" s="38"/>
      <c r="I49" s="39"/>
    </row>
    <row r="50" spans="2:9" s="31" customFormat="1">
      <c r="B50" s="38"/>
      <c r="I50" s="39"/>
    </row>
    <row r="51" spans="2:9" s="31" customFormat="1">
      <c r="B51" s="38"/>
      <c r="I51" s="39"/>
    </row>
    <row r="52" spans="2:9" s="31" customFormat="1">
      <c r="B52" s="38"/>
      <c r="I52" s="39"/>
    </row>
    <row r="53" spans="2:9" s="31" customFormat="1">
      <c r="B53" s="38"/>
      <c r="I53" s="39"/>
    </row>
    <row r="54" spans="2:9" s="31" customFormat="1">
      <c r="B54" s="38"/>
      <c r="I54" s="39"/>
    </row>
    <row r="55" spans="2:9" s="31" customFormat="1">
      <c r="B55" s="38"/>
      <c r="I55" s="39"/>
    </row>
    <row r="56" spans="2:9" s="31" customFormat="1">
      <c r="B56" s="38"/>
      <c r="I56" s="39"/>
    </row>
    <row r="57" spans="2:9" s="31" customFormat="1">
      <c r="B57" s="38"/>
      <c r="I57" s="39"/>
    </row>
    <row r="58" spans="2:9" s="31" customFormat="1">
      <c r="B58" s="38"/>
      <c r="I58" s="39"/>
    </row>
    <row r="59" spans="2:9" s="31" customFormat="1">
      <c r="B59" s="38"/>
      <c r="I59" s="39"/>
    </row>
    <row r="60" spans="2:9" s="31" customFormat="1">
      <c r="B60" s="38"/>
      <c r="I60" s="39"/>
    </row>
    <row r="61" spans="2:9" s="31" customFormat="1">
      <c r="B61" s="38"/>
      <c r="I61" s="39"/>
    </row>
    <row r="62" spans="2:9" s="31" customFormat="1">
      <c r="B62" s="38"/>
      <c r="I62" s="39"/>
    </row>
    <row r="63" spans="2:9" s="31" customFormat="1">
      <c r="B63" s="38"/>
      <c r="I63" s="39"/>
    </row>
    <row r="64" spans="2:9" s="31" customFormat="1">
      <c r="B64" s="40"/>
      <c r="C64" s="41"/>
      <c r="D64" s="41"/>
      <c r="E64" s="41"/>
      <c r="F64" s="41"/>
      <c r="G64" s="41"/>
      <c r="H64" s="41"/>
      <c r="I64" s="42"/>
    </row>
    <row r="65" spans="2:11" s="31" customFormat="1"/>
    <row r="66" spans="2:11" s="31" customFormat="1"/>
    <row r="67" spans="2:11" s="31" customFormat="1">
      <c r="B67" s="43" t="s">
        <v>19</v>
      </c>
    </row>
    <row r="68" spans="2:11" s="31" customFormat="1"/>
    <row r="69" spans="2:11" s="31" customFormat="1" ht="32.1" customHeight="1">
      <c r="B69" s="44" t="s">
        <v>26</v>
      </c>
      <c r="C69" s="44" t="s">
        <v>20</v>
      </c>
      <c r="D69" s="45" t="s">
        <v>21</v>
      </c>
    </row>
    <row r="70" spans="2:11" s="31" customFormat="1">
      <c r="B70" s="3">
        <v>83021</v>
      </c>
      <c r="C70" s="3">
        <v>300</v>
      </c>
      <c r="D70" s="3" t="s">
        <v>40</v>
      </c>
    </row>
    <row r="71" spans="2:11" s="31" customFormat="1">
      <c r="J71" s="46"/>
    </row>
    <row r="72" spans="2:11" s="31" customFormat="1"/>
    <row r="73" spans="2:11" s="31" customFormat="1" ht="23.25">
      <c r="B73" s="32" t="s">
        <v>4</v>
      </c>
      <c r="J73" s="47"/>
    </row>
    <row r="74" spans="2:11" s="31" customFormat="1" ht="18.75">
      <c r="J74" s="48"/>
    </row>
    <row r="75" spans="2:11" s="51" customFormat="1" ht="20.100000000000001" customHeight="1">
      <c r="B75" s="88" t="s">
        <v>24</v>
      </c>
      <c r="C75" s="89"/>
      <c r="D75" s="89"/>
      <c r="E75" s="90"/>
      <c r="F75" s="49" t="s">
        <v>22</v>
      </c>
      <c r="G75" s="49" t="s">
        <v>23</v>
      </c>
      <c r="H75" s="96" t="s">
        <v>27</v>
      </c>
      <c r="I75" s="96"/>
      <c r="J75" s="50"/>
      <c r="K75" s="50"/>
    </row>
    <row r="76" spans="2:11" s="51" customFormat="1" ht="18.95" customHeight="1">
      <c r="B76" s="91"/>
      <c r="C76" s="92"/>
      <c r="D76" s="92"/>
      <c r="E76" s="93"/>
      <c r="F76" s="61">
        <v>300</v>
      </c>
      <c r="G76" s="104" t="s">
        <v>40</v>
      </c>
      <c r="H76" s="97">
        <v>83021</v>
      </c>
      <c r="I76" s="97"/>
      <c r="J76" s="50"/>
      <c r="K76" s="50"/>
    </row>
    <row r="77" spans="2:11" s="51" customFormat="1" ht="20.100000000000001" customHeight="1">
      <c r="B77" s="94" t="s">
        <v>25</v>
      </c>
      <c r="C77" s="94"/>
      <c r="D77" s="94"/>
      <c r="E77" s="94"/>
      <c r="F77" s="95" t="s">
        <v>41</v>
      </c>
      <c r="G77" s="95"/>
      <c r="H77" s="95"/>
      <c r="I77" s="95"/>
      <c r="J77" s="95"/>
      <c r="K77" s="95"/>
    </row>
    <row r="78" spans="2:11" s="51" customFormat="1" ht="18.95" customHeight="1">
      <c r="B78" s="94"/>
      <c r="C78" s="94"/>
      <c r="D78" s="94"/>
      <c r="E78" s="94"/>
      <c r="F78" s="95"/>
      <c r="G78" s="95"/>
      <c r="H78" s="95"/>
      <c r="I78" s="95"/>
      <c r="J78" s="95"/>
      <c r="K78" s="95"/>
    </row>
    <row r="79" spans="2:11" s="31" customFormat="1" ht="18.95" customHeight="1">
      <c r="B79" s="94"/>
      <c r="C79" s="94"/>
      <c r="D79" s="94"/>
      <c r="E79" s="94"/>
      <c r="F79" s="95"/>
      <c r="G79" s="95"/>
      <c r="H79" s="95"/>
      <c r="I79" s="95"/>
      <c r="J79" s="95"/>
      <c r="K79" s="95"/>
    </row>
    <row r="80" spans="2:11" s="31" customFormat="1" ht="15.95" hidden="1" customHeight="1">
      <c r="B80" s="52"/>
      <c r="C80" s="52"/>
      <c r="D80" s="52"/>
      <c r="E80" s="52"/>
    </row>
    <row r="81" spans="2:5" ht="15.95" hidden="1" customHeight="1">
      <c r="B81" s="53"/>
      <c r="C81" s="53"/>
      <c r="D81" s="53"/>
      <c r="E81" s="53"/>
    </row>
    <row r="82" spans="2:5" ht="15.95" hidden="1" customHeight="1">
      <c r="B82" s="53"/>
      <c r="C82" s="53"/>
      <c r="D82" s="53"/>
      <c r="E82" s="53"/>
    </row>
    <row r="83" spans="2:5" ht="15.95" hidden="1" customHeight="1">
      <c r="B83" s="53"/>
      <c r="C83" s="53"/>
      <c r="D83" s="53"/>
      <c r="E83" s="53"/>
    </row>
    <row r="84" spans="2:5" ht="15.95" hidden="1" customHeight="1">
      <c r="B84" s="53"/>
      <c r="C84" s="53"/>
      <c r="D84" s="53"/>
      <c r="E84" s="53"/>
    </row>
    <row r="85" spans="2:5" ht="15.95" hidden="1" customHeight="1">
      <c r="B85" s="53"/>
      <c r="C85" s="53"/>
      <c r="D85" s="53"/>
      <c r="E85" s="53"/>
    </row>
    <row r="86" spans="2:5" ht="15.95" hidden="1" customHeight="1">
      <c r="B86" s="53"/>
      <c r="C86" s="53"/>
      <c r="D86" s="53"/>
      <c r="E86" s="53"/>
    </row>
    <row r="87" spans="2:5" ht="15.95" hidden="1" customHeight="1">
      <c r="B87" s="53"/>
      <c r="C87" s="53"/>
      <c r="D87" s="53"/>
      <c r="E87" s="53"/>
    </row>
    <row r="88" spans="2:5" ht="15.95" hidden="1" customHeight="1">
      <c r="B88" s="53"/>
      <c r="C88" s="53"/>
      <c r="D88" s="53"/>
      <c r="E88" s="53"/>
    </row>
    <row r="89" spans="2:5" ht="15.95" hidden="1" customHeight="1">
      <c r="B89" s="53"/>
      <c r="C89" s="53"/>
      <c r="D89" s="53"/>
      <c r="E89" s="53"/>
    </row>
    <row r="90" spans="2:5" ht="15.95" hidden="1" customHeight="1">
      <c r="B90" s="53"/>
      <c r="C90" s="53"/>
      <c r="D90" s="53"/>
      <c r="E90" s="53"/>
    </row>
    <row r="91" spans="2:5" ht="15.95" hidden="1" customHeight="1">
      <c r="B91" s="53"/>
      <c r="C91" s="53"/>
      <c r="D91" s="53"/>
      <c r="E91" s="53"/>
    </row>
    <row r="92" spans="2:5" ht="15.95" hidden="1" customHeight="1">
      <c r="B92" s="53"/>
      <c r="C92" s="53"/>
      <c r="D92" s="53"/>
      <c r="E92" s="53"/>
    </row>
    <row r="93" spans="2:5" ht="15.95" hidden="1" customHeight="1">
      <c r="B93" s="53"/>
      <c r="C93" s="53"/>
      <c r="D93" s="53"/>
      <c r="E93" s="53"/>
    </row>
    <row r="94" spans="2:5" ht="15.95" hidden="1" customHeight="1">
      <c r="B94" s="53"/>
      <c r="C94" s="53"/>
      <c r="D94" s="53"/>
      <c r="E94" s="53"/>
    </row>
    <row r="95" spans="2:5" ht="15.95" hidden="1" customHeight="1">
      <c r="B95" s="53"/>
      <c r="C95" s="53"/>
      <c r="D95" s="53"/>
      <c r="E95" s="53"/>
    </row>
    <row r="96" spans="2:5" ht="15.95" hidden="1" customHeight="1">
      <c r="B96" s="53"/>
      <c r="C96" s="53"/>
      <c r="D96" s="53"/>
      <c r="E96" s="53"/>
    </row>
    <row r="97" spans="2:5" ht="15.95" hidden="1" customHeight="1">
      <c r="B97" s="53"/>
      <c r="C97" s="53"/>
      <c r="D97" s="53"/>
      <c r="E97" s="53"/>
    </row>
    <row r="98" spans="2:5" ht="15.95" hidden="1" customHeight="1">
      <c r="B98" s="53"/>
      <c r="C98" s="53"/>
      <c r="D98" s="53"/>
      <c r="E98" s="53"/>
    </row>
    <row r="99" spans="2:5" ht="15.95" hidden="1" customHeight="1">
      <c r="B99" s="53"/>
      <c r="C99" s="53"/>
      <c r="D99" s="53"/>
      <c r="E99" s="53"/>
    </row>
    <row r="100" spans="2:5" ht="15.95" hidden="1" customHeight="1">
      <c r="B100" s="53"/>
      <c r="C100" s="53"/>
      <c r="D100" s="53"/>
      <c r="E100" s="53"/>
    </row>
    <row r="101" spans="2:5" ht="15.95" hidden="1" customHeight="1">
      <c r="B101" s="53"/>
      <c r="C101" s="53"/>
      <c r="D101" s="53"/>
      <c r="E101" s="53"/>
    </row>
    <row r="102" spans="2:5" ht="15.95" hidden="1" customHeight="1">
      <c r="B102" s="53"/>
      <c r="C102" s="53"/>
      <c r="D102" s="53"/>
      <c r="E102" s="53"/>
    </row>
    <row r="103" spans="2:5" ht="15.95" hidden="1" customHeight="1">
      <c r="B103" s="53"/>
      <c r="C103" s="53"/>
      <c r="D103" s="53"/>
      <c r="E103" s="53"/>
    </row>
    <row r="104" spans="2:5" ht="15.95" hidden="1" customHeight="1">
      <c r="B104" s="53"/>
      <c r="C104" s="53"/>
      <c r="D104" s="53"/>
      <c r="E104" s="53"/>
    </row>
    <row r="105" spans="2:5" ht="15.95" hidden="1" customHeight="1">
      <c r="B105" s="53"/>
      <c r="C105" s="53"/>
      <c r="D105" s="53"/>
      <c r="E105" s="53"/>
    </row>
    <row r="106" spans="2:5" ht="15.95" hidden="1" customHeight="1">
      <c r="B106" s="53"/>
      <c r="C106" s="53"/>
      <c r="D106" s="53"/>
      <c r="E106" s="53"/>
    </row>
    <row r="107" spans="2:5" ht="15.95" hidden="1" customHeight="1">
      <c r="B107" s="53"/>
      <c r="C107" s="53"/>
      <c r="D107" s="53"/>
      <c r="E107" s="53"/>
    </row>
    <row r="108" spans="2:5" ht="15.95" hidden="1" customHeight="1">
      <c r="B108" s="53"/>
      <c r="C108" s="53"/>
      <c r="D108" s="53"/>
      <c r="E108" s="53"/>
    </row>
    <row r="109" spans="2:5" ht="15.95" hidden="1" customHeight="1">
      <c r="B109" s="53"/>
      <c r="C109" s="53"/>
      <c r="D109" s="53"/>
      <c r="E109" s="53"/>
    </row>
    <row r="110" spans="2:5" ht="15.95" hidden="1" customHeight="1">
      <c r="B110" s="53"/>
      <c r="C110" s="53"/>
      <c r="D110" s="53"/>
      <c r="E110" s="53"/>
    </row>
    <row r="111" spans="2:5" ht="15.95" hidden="1" customHeight="1">
      <c r="B111" s="53"/>
      <c r="C111" s="53"/>
      <c r="D111" s="53"/>
      <c r="E111" s="53"/>
    </row>
    <row r="112" spans="2:5" ht="15.95" hidden="1" customHeight="1">
      <c r="B112" s="53"/>
      <c r="C112" s="53"/>
      <c r="D112" s="53"/>
      <c r="E112" s="53"/>
    </row>
    <row r="113" spans="2:5" ht="15.95" hidden="1" customHeight="1">
      <c r="B113" s="53"/>
      <c r="C113" s="53"/>
      <c r="D113" s="53"/>
      <c r="E113" s="53"/>
    </row>
    <row r="114" spans="2:5" ht="15.95" hidden="1" customHeight="1">
      <c r="B114" s="53"/>
      <c r="C114" s="53"/>
      <c r="D114" s="53"/>
      <c r="E114" s="53"/>
    </row>
    <row r="115" spans="2:5" ht="15.95" hidden="1" customHeight="1">
      <c r="B115" s="53"/>
      <c r="C115" s="53"/>
      <c r="D115" s="53"/>
      <c r="E115" s="53"/>
    </row>
    <row r="116" spans="2:5" ht="15.95" hidden="1" customHeight="1">
      <c r="B116" s="53"/>
      <c r="C116" s="53"/>
      <c r="D116" s="53"/>
      <c r="E116" s="53"/>
    </row>
    <row r="117" spans="2:5" ht="15.95" hidden="1" customHeight="1">
      <c r="B117" s="53"/>
      <c r="C117" s="53"/>
      <c r="D117" s="53"/>
      <c r="E117" s="53"/>
    </row>
    <row r="118" spans="2:5" ht="15.95" hidden="1" customHeight="1">
      <c r="B118" s="53"/>
      <c r="C118" s="53"/>
      <c r="D118" s="53"/>
      <c r="E118" s="53"/>
    </row>
    <row r="119" spans="2:5" ht="15.95" hidden="1" customHeight="1">
      <c r="B119" s="53"/>
      <c r="C119" s="53"/>
      <c r="D119" s="53"/>
      <c r="E119" s="53"/>
    </row>
    <row r="120" spans="2:5" ht="15.95" hidden="1" customHeight="1">
      <c r="B120" s="53"/>
      <c r="C120" s="53"/>
      <c r="D120" s="53"/>
      <c r="E120" s="53"/>
    </row>
    <row r="121" spans="2:5" ht="15.95" hidden="1" customHeight="1"/>
    <row r="122" spans="2:5" ht="15.95" hidden="1" customHeight="1"/>
    <row r="123" spans="2:5" ht="15.95" hidden="1" customHeight="1"/>
    <row r="124" spans="2:5" ht="15.95" hidden="1" customHeight="1"/>
    <row r="125" spans="2:5" ht="15.95" hidden="1" customHeight="1"/>
    <row r="126" spans="2:5" ht="15.95" hidden="1" customHeight="1"/>
    <row r="127" spans="2:5" ht="15.95" hidden="1" customHeight="1"/>
    <row r="128" spans="2:5" ht="15.95" hidden="1" customHeight="1"/>
    <row r="129" ht="15.95" hidden="1" customHeight="1"/>
    <row r="130" ht="15.95" hidden="1" customHeight="1"/>
    <row r="131" ht="15.95" hidden="1" customHeight="1"/>
    <row r="132" ht="15.95" hidden="1" customHeight="1"/>
    <row r="133" ht="15.95" hidden="1" customHeight="1"/>
    <row r="134" ht="15.95" hidden="1" customHeight="1"/>
    <row r="135" ht="15.95" hidden="1" customHeight="1"/>
    <row r="136" ht="15.95" hidden="1" customHeight="1"/>
    <row r="137" ht="15.95" hidden="1" customHeight="1"/>
    <row r="138" ht="15.95" hidden="1" customHeight="1"/>
    <row r="139" ht="15.95" hidden="1" customHeight="1"/>
    <row r="140" ht="15.95" hidden="1" customHeight="1"/>
    <row r="141" ht="15.95" hidden="1" customHeight="1"/>
    <row r="142" ht="15.95" hidden="1" customHeight="1"/>
    <row r="143" ht="15.95" hidden="1" customHeight="1"/>
    <row r="144" ht="15.95" hidden="1" customHeight="1"/>
    <row r="145" ht="15.95" hidden="1" customHeight="1"/>
    <row r="146" ht="15.95" hidden="1" customHeight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</sheetData>
  <sheetProtection algorithmName="SHA-512" hashValue="X+UJU+mwpreS09v8dz8ZO1yGeStRYcy4HoG8tByInNQfnF4KTP14cm9a82H2BO1LR5vdPZnXL9b48hyv3cD0iA==" saltValue="emI1UitQoETinUR1f6Q5kw==" spinCount="100000" sheet="1" formatCells="0"/>
  <mergeCells count="25">
    <mergeCell ref="B75:E76"/>
    <mergeCell ref="B77:E79"/>
    <mergeCell ref="F77:K79"/>
    <mergeCell ref="H75:I75"/>
    <mergeCell ref="H76:I76"/>
    <mergeCell ref="D28:D29"/>
    <mergeCell ref="E28:E29"/>
    <mergeCell ref="B28:B29"/>
    <mergeCell ref="C28:C29"/>
    <mergeCell ref="B14:B15"/>
    <mergeCell ref="C14:C15"/>
    <mergeCell ref="D14:G14"/>
    <mergeCell ref="H14:K14"/>
    <mergeCell ref="B1:K1"/>
    <mergeCell ref="B7:K7"/>
    <mergeCell ref="C10:K10"/>
    <mergeCell ref="D4:F4"/>
    <mergeCell ref="B6:K6"/>
    <mergeCell ref="B3:C3"/>
    <mergeCell ref="B4:C4"/>
    <mergeCell ref="B2:D2"/>
    <mergeCell ref="D3:F3"/>
    <mergeCell ref="I3:J3"/>
    <mergeCell ref="C8:K8"/>
    <mergeCell ref="C9:K9"/>
  </mergeCells>
  <pageMargins left="0.7" right="0.7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Mártonfalvi</dc:creator>
  <cp:lastModifiedBy>IWG</cp:lastModifiedBy>
  <cp:lastPrinted>2019-04-03T10:42:01Z</cp:lastPrinted>
  <dcterms:created xsi:type="dcterms:W3CDTF">2019-04-02T13:57:57Z</dcterms:created>
  <dcterms:modified xsi:type="dcterms:W3CDTF">2019-12-09T09:10:38Z</dcterms:modified>
</cp:coreProperties>
</file>