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320" windowHeight="15480"/>
  </bookViews>
  <sheets>
    <sheet name="T" sheetId="5" r:id="rId1"/>
    <sheet name="F2" sheetId="6" r:id="rId2"/>
    <sheet name="M2" sheetId="4" r:id="rId3"/>
  </sheets>
  <definedNames>
    <definedName name="nyelv">T!$M$2:$O$2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45" i="6" l="1"/>
  <c r="B44" i="6"/>
  <c r="B43" i="6"/>
  <c r="B42" i="6"/>
  <c r="B41" i="6"/>
  <c r="B37" i="6"/>
  <c r="B36" i="6"/>
  <c r="B35" i="6"/>
  <c r="B34" i="6"/>
  <c r="B33" i="6"/>
  <c r="B29" i="6"/>
  <c r="B27" i="6"/>
  <c r="C4" i="6"/>
  <c r="B4" i="6"/>
  <c r="B2" i="6"/>
  <c r="B45" i="4"/>
  <c r="B44" i="4"/>
  <c r="B43" i="4"/>
  <c r="B42" i="4"/>
  <c r="B41" i="4"/>
  <c r="B39" i="4"/>
  <c r="B34" i="4"/>
  <c r="B35" i="4"/>
  <c r="B36" i="4"/>
  <c r="B37" i="4"/>
  <c r="B33" i="4"/>
  <c r="B31" i="4"/>
  <c r="B28" i="4"/>
  <c r="B29" i="4"/>
  <c r="B27" i="4"/>
  <c r="B26" i="4"/>
  <c r="H4" i="4"/>
  <c r="G4" i="4"/>
  <c r="F4" i="4"/>
  <c r="E4" i="4"/>
  <c r="D4" i="4"/>
  <c r="C4" i="4"/>
  <c r="B4" i="4"/>
  <c r="B2" i="4"/>
  <c r="C13" i="5"/>
  <c r="C12" i="5"/>
  <c r="C11" i="5"/>
  <c r="C10" i="5"/>
  <c r="C9" i="5"/>
  <c r="C8" i="5"/>
  <c r="C7" i="5"/>
  <c r="C6" i="5"/>
  <c r="C5" i="5"/>
  <c r="C4" i="5"/>
  <c r="E6" i="4"/>
  <c r="E7" i="4"/>
  <c r="E8" i="4"/>
  <c r="E9" i="4"/>
  <c r="E10" i="4"/>
  <c r="E11" i="4"/>
  <c r="E12" i="4"/>
  <c r="E13" i="4"/>
  <c r="E14" i="4"/>
  <c r="E15" i="4"/>
  <c r="E16" i="4"/>
  <c r="E17" i="4"/>
  <c r="E18" i="4"/>
  <c r="E19" i="4"/>
  <c r="E20" i="4"/>
  <c r="E21" i="4"/>
  <c r="E22" i="4"/>
  <c r="E23" i="4"/>
  <c r="D26" i="4"/>
  <c r="D27" i="4" s="1"/>
  <c r="D31" i="4"/>
  <c r="F7" i="4" l="1"/>
  <c r="G7" i="4" s="1"/>
  <c r="H7" i="4" s="1"/>
  <c r="F9" i="4"/>
  <c r="G9" i="4" s="1"/>
  <c r="H9" i="4" s="1"/>
  <c r="F11" i="4"/>
  <c r="G11" i="4" s="1"/>
  <c r="H11" i="4" s="1"/>
  <c r="F13" i="4"/>
  <c r="G13" i="4" s="1"/>
  <c r="H13" i="4" s="1"/>
  <c r="F15" i="4"/>
  <c r="G15" i="4" s="1"/>
  <c r="H15" i="4" s="1"/>
  <c r="F17" i="4"/>
  <c r="G17" i="4" s="1"/>
  <c r="H17" i="4" s="1"/>
  <c r="F19" i="4"/>
  <c r="G19" i="4" s="1"/>
  <c r="H19" i="4" s="1"/>
  <c r="F21" i="4"/>
  <c r="G21" i="4" s="1"/>
  <c r="H21" i="4" s="1"/>
  <c r="F23" i="4"/>
  <c r="G23" i="4" s="1"/>
  <c r="H23" i="4" s="1"/>
  <c r="F6" i="4"/>
  <c r="G6" i="4" s="1"/>
  <c r="H6" i="4" s="1"/>
  <c r="F8" i="4"/>
  <c r="G8" i="4" s="1"/>
  <c r="H8" i="4" s="1"/>
  <c r="F10" i="4"/>
  <c r="G10" i="4" s="1"/>
  <c r="H10" i="4" s="1"/>
  <c r="F12" i="4"/>
  <c r="G12" i="4" s="1"/>
  <c r="H12" i="4" s="1"/>
  <c r="F14" i="4"/>
  <c r="G14" i="4" s="1"/>
  <c r="H14" i="4" s="1"/>
  <c r="F16" i="4"/>
  <c r="G16" i="4" s="1"/>
  <c r="H16" i="4" s="1"/>
  <c r="F18" i="4"/>
  <c r="G18" i="4" s="1"/>
  <c r="H18" i="4" s="1"/>
  <c r="F20" i="4"/>
  <c r="G20" i="4" s="1"/>
  <c r="H20" i="4" s="1"/>
  <c r="F22" i="4"/>
  <c r="G22" i="4" s="1"/>
  <c r="H22" i="4" s="1"/>
  <c r="D28" i="4" l="1"/>
  <c r="D29" i="4" s="1"/>
  <c r="D39" i="4" l="1"/>
  <c r="D36" i="4"/>
  <c r="D35" i="4"/>
  <c r="D34" i="4"/>
  <c r="D37" i="4"/>
  <c r="D45" i="4" l="1"/>
  <c r="D42" i="4"/>
  <c r="D44" i="4"/>
  <c r="D43" i="4"/>
</calcChain>
</file>

<file path=xl/sharedStrings.xml><?xml version="1.0" encoding="utf-8"?>
<sst xmlns="http://schemas.openxmlformats.org/spreadsheetml/2006/main" count="240" uniqueCount="135">
  <si>
    <t>2.6 &lt; x ≤ 2.8</t>
  </si>
  <si>
    <t>2.8 &lt; x ≤ 3</t>
  </si>
  <si>
    <t>3 &lt; x ≤ 3.2</t>
  </si>
  <si>
    <t>3.2 &lt; x ≤ 3.4</t>
  </si>
  <si>
    <t>3.4 &lt; x ≤ 3.6</t>
  </si>
  <si>
    <t>3.6 &lt; x ≤ 3.8</t>
  </si>
  <si>
    <t>3.8 &lt; x ≤ 4</t>
  </si>
  <si>
    <t>4 &lt; x ≤ 4.2</t>
  </si>
  <si>
    <t>4.2 &lt; x ≤ 4.4</t>
  </si>
  <si>
    <t>4.4 &lt; x ≤ 4.6</t>
  </si>
  <si>
    <t>4.6 &lt; x ≤ 4.8</t>
  </si>
  <si>
    <t>4.8 &lt; x ≤ 5</t>
  </si>
  <si>
    <t>5 &lt; x ≤ 5.2</t>
  </si>
  <si>
    <t>5.2 &lt; x ≤ 5.4</t>
  </si>
  <si>
    <t>5.4 &lt; x ≤ 5.6</t>
  </si>
  <si>
    <t>5.6 &lt; x ≤ 5.8</t>
  </si>
  <si>
    <t>5.8 &lt; x ≤ 6</t>
  </si>
  <si>
    <t>6 &lt; x ≤ 6.2</t>
  </si>
  <si>
    <r>
      <rPr>
        <i/>
        <sz val="11"/>
        <color theme="1"/>
        <rFont val="Calibri"/>
        <family val="2"/>
        <charset val="238"/>
        <scheme val="minor"/>
      </rPr>
      <t>n</t>
    </r>
    <r>
      <rPr>
        <i/>
        <vertAlign val="subscript"/>
        <sz val="11"/>
        <color theme="1"/>
        <rFont val="Calibri"/>
        <family val="2"/>
        <charset val="238"/>
        <scheme val="minor"/>
      </rPr>
      <t>i</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i</t>
    </r>
  </si>
  <si>
    <r>
      <rPr>
        <i/>
        <sz val="11"/>
        <color theme="1"/>
        <rFont val="Calibri"/>
        <family val="2"/>
        <charset val="238"/>
        <scheme val="minor"/>
      </rPr>
      <t>N</t>
    </r>
    <r>
      <rPr>
        <sz val="11"/>
        <color theme="1"/>
        <rFont val="Calibri"/>
        <family val="2"/>
        <charset val="238"/>
        <scheme val="minor"/>
      </rPr>
      <t xml:space="preserve"> = Σ</t>
    </r>
    <r>
      <rPr>
        <i/>
        <sz val="11"/>
        <color theme="1"/>
        <rFont val="Calibri"/>
        <family val="2"/>
        <charset val="238"/>
        <scheme val="minor"/>
      </rPr>
      <t>n</t>
    </r>
    <r>
      <rPr>
        <i/>
        <vertAlign val="subscript"/>
        <sz val="11"/>
        <color theme="1"/>
        <rFont val="Calibri"/>
        <family val="2"/>
        <charset val="238"/>
        <scheme val="minor"/>
      </rPr>
      <t>i</t>
    </r>
  </si>
  <si>
    <t>s</t>
  </si>
  <si>
    <r>
      <t xml:space="preserve">Válassz a legördülő listából egy nyelvet! </t>
    </r>
    <r>
      <rPr>
        <sz val="11"/>
        <color rgb="FFFF6600"/>
        <rFont val="Calibri"/>
        <family val="2"/>
        <charset val="238"/>
        <scheme val="minor"/>
      </rPr>
      <t>Wahl eine Sprache aus der herunterrollenden Liste!</t>
    </r>
    <r>
      <rPr>
        <sz val="11"/>
        <color theme="1"/>
        <rFont val="Calibri"/>
        <family val="2"/>
        <charset val="238"/>
        <scheme val="minor"/>
      </rPr>
      <t xml:space="preserve"> </t>
    </r>
    <r>
      <rPr>
        <sz val="11"/>
        <color rgb="FF0000FF"/>
        <rFont val="Calibri"/>
        <family val="2"/>
        <charset val="238"/>
        <scheme val="minor"/>
      </rPr>
      <t>Choose a language from the drop-down list.</t>
    </r>
  </si>
  <si>
    <t>deutsch</t>
  </si>
  <si>
    <t>magyar</t>
  </si>
  <si>
    <t>English</t>
  </si>
  <si>
    <t>№</t>
  </si>
  <si>
    <t>Tartalomjegyzék</t>
  </si>
  <si>
    <t>Inhalt</t>
  </si>
  <si>
    <t>Contents</t>
  </si>
  <si>
    <t>1.</t>
  </si>
  <si>
    <t>Excelfüggvények használata</t>
  </si>
  <si>
    <t>Anwendung der Excelfunktionen</t>
  </si>
  <si>
    <t>How to use Excel functions</t>
  </si>
  <si>
    <t>2.</t>
  </si>
  <si>
    <t>Függvények ábrázolása, függvény illesztése mérési adatokra</t>
  </si>
  <si>
    <t>Darstellung von Funktionen, Anpassung von Funktionen an gemessenen Daten</t>
  </si>
  <si>
    <t>Displaying functions, fitting a function to measured data</t>
  </si>
  <si>
    <t>3.</t>
  </si>
  <si>
    <t>Gyakoriságok meghatározása és ábrázolása</t>
  </si>
  <si>
    <t>Bestimmung und Darstellung von Häufigkeiten</t>
  </si>
  <si>
    <t>Determining and displaying frequencies</t>
  </si>
  <si>
    <t>4.</t>
  </si>
  <si>
    <t>Minta paramétereinek meghatározása teljes mintából</t>
  </si>
  <si>
    <t>Bestimmung von Stichprobenparametern aus gesamter Stichprobe.</t>
  </si>
  <si>
    <t>Determining sample parameters from whole sample</t>
  </si>
  <si>
    <t>5.</t>
  </si>
  <si>
    <t>Minta paramétereinek meghatározása gyakorisági eloszlásból</t>
  </si>
  <si>
    <t>Bestimmung von Stichprobenparametern aus Häufigkeitsverteilung</t>
  </si>
  <si>
    <t>Determining sample parameters from frequency distribution</t>
  </si>
  <si>
    <t>6.</t>
  </si>
  <si>
    <t>Valószínűségi eloszlás paramétereinek meghatározása</t>
  </si>
  <si>
    <t>Bestimmung der Parameter von Wahrscheinlichkeitsverteilungen</t>
  </si>
  <si>
    <t>Determining the parameters of probability distributions</t>
  </si>
  <si>
    <t>7.</t>
  </si>
  <si>
    <t>Elméleti eloszlás paramétereinek és intervallumainak becslése teljes mintából</t>
  </si>
  <si>
    <t>Schätzung der Parameter und Intervallen von Wahrscheinlichkeitsverteilungen aus gesamter Stichprobe</t>
  </si>
  <si>
    <t>Estimating the parameters and intervals of theoretical distributions from whole sample</t>
  </si>
  <si>
    <t>8.</t>
  </si>
  <si>
    <t>Elméleti eloszlás paramétereinek és intervallumainak becslése minta gyakorisági eloszlása alapján</t>
  </si>
  <si>
    <t>Schätzung der Parameter und Intervallen von Wahrscheinlichkeitsverteilungen aus der Häufigkeitsverteilung einer Stichprobe</t>
  </si>
  <si>
    <t>Estimating the parameters and intervals of theoretical distributions from frequency distribution of a sample</t>
  </si>
  <si>
    <t>9.</t>
  </si>
  <si>
    <t>Valószínűségszámítás diszkrét eloszlású valószínűségi változókkal</t>
  </si>
  <si>
    <t>Wahrscheinlichkeitsrechnung mit diskreten Zufallsvariablen</t>
  </si>
  <si>
    <t>Probability calculus with discrete random variables</t>
  </si>
  <si>
    <r>
      <rPr>
        <sz val="11"/>
        <rFont val="Calibri"/>
        <family val="2"/>
        <charset val="238"/>
        <scheme val="minor"/>
      </rPr>
      <t>Δ</t>
    </r>
    <r>
      <rPr>
        <i/>
        <sz val="11"/>
        <rFont val="Calibri"/>
        <family val="2"/>
        <charset val="238"/>
        <scheme val="minor"/>
      </rPr>
      <t>x</t>
    </r>
  </si>
  <si>
    <r>
      <rPr>
        <i/>
        <sz val="11"/>
        <rFont val="Calibri"/>
        <family val="2"/>
        <charset val="238"/>
        <scheme val="minor"/>
      </rPr>
      <t>n</t>
    </r>
    <r>
      <rPr>
        <i/>
        <vertAlign val="subscript"/>
        <sz val="11"/>
        <rFont val="Calibri"/>
        <family val="2"/>
        <charset val="238"/>
        <scheme val="minor"/>
      </rPr>
      <t>i</t>
    </r>
  </si>
  <si>
    <r>
      <rPr>
        <i/>
        <sz val="11"/>
        <color theme="1"/>
        <rFont val="Calibri"/>
        <family val="2"/>
        <charset val="238"/>
        <scheme val="minor"/>
      </rPr>
      <t>x</t>
    </r>
    <r>
      <rPr>
        <i/>
        <vertAlign val="subscript"/>
        <sz val="11"/>
        <color theme="1"/>
        <rFont val="Calibri"/>
        <family val="2"/>
        <charset val="238"/>
        <scheme val="minor"/>
      </rPr>
      <t>i</t>
    </r>
  </si>
  <si>
    <r>
      <rPr>
        <i/>
        <sz val="11"/>
        <color theme="1"/>
        <rFont val="Calibri"/>
        <family val="2"/>
        <charset val="238"/>
        <scheme val="minor"/>
      </rPr>
      <t>x</t>
    </r>
    <r>
      <rPr>
        <i/>
        <vertAlign val="subscript"/>
        <sz val="11"/>
        <color theme="1"/>
        <rFont val="Calibri"/>
        <family val="2"/>
        <charset val="238"/>
        <scheme val="minor"/>
      </rPr>
      <t>i</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m</t>
    </r>
    <r>
      <rPr>
        <sz val="12"/>
        <color theme="1"/>
        <rFont val="Calibri"/>
        <family val="2"/>
        <scheme val="minor"/>
      </rPr>
      <t/>
    </r>
  </si>
  <si>
    <r>
      <t>(</t>
    </r>
    <r>
      <rPr>
        <i/>
        <sz val="11"/>
        <color theme="1"/>
        <rFont val="Calibri"/>
        <family val="2"/>
        <charset val="238"/>
        <scheme val="minor"/>
      </rPr>
      <t>x</t>
    </r>
    <r>
      <rPr>
        <i/>
        <vertAlign val="subscript"/>
        <sz val="11"/>
        <color theme="1"/>
        <rFont val="Calibri"/>
        <family val="2"/>
        <charset val="238"/>
        <scheme val="minor"/>
      </rPr>
      <t>i</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m</t>
    </r>
    <r>
      <rPr>
        <sz val="11"/>
        <color theme="1"/>
        <rFont val="Calibri"/>
        <family val="2"/>
        <charset val="238"/>
        <scheme val="minor"/>
      </rPr>
      <t>)</t>
    </r>
    <r>
      <rPr>
        <vertAlign val="superscript"/>
        <sz val="11"/>
        <color theme="1"/>
        <rFont val="Calibri"/>
        <family val="2"/>
        <charset val="238"/>
        <scheme val="minor"/>
      </rPr>
      <t>2</t>
    </r>
  </si>
  <si>
    <r>
      <rPr>
        <i/>
        <sz val="11"/>
        <color theme="1"/>
        <rFont val="Calibri"/>
        <family val="2"/>
        <charset val="238"/>
        <scheme val="minor"/>
      </rPr>
      <t>n</t>
    </r>
    <r>
      <rPr>
        <i/>
        <vertAlign val="subscript"/>
        <sz val="11"/>
        <color theme="1"/>
        <rFont val="Calibri"/>
        <family val="2"/>
        <charset val="238"/>
        <scheme val="minor"/>
      </rPr>
      <t>i</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i</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m</t>
    </r>
    <r>
      <rPr>
        <sz val="11"/>
        <color theme="1"/>
        <rFont val="Calibri"/>
        <family val="2"/>
        <charset val="238"/>
        <scheme val="minor"/>
      </rPr>
      <t>)</t>
    </r>
    <r>
      <rPr>
        <vertAlign val="superscript"/>
        <sz val="11"/>
        <color theme="1"/>
        <rFont val="Calibri"/>
        <family val="2"/>
        <charset val="238"/>
        <scheme val="minor"/>
      </rPr>
      <t>2</t>
    </r>
  </si>
  <si>
    <t>Írd be a kért értékeket a zöld cellákba!</t>
  </si>
  <si>
    <t>Gib die gefragte Werte in den grünen Zellen!</t>
  </si>
  <si>
    <t>Give the asked values in the green cells.</t>
  </si>
  <si>
    <t>gewogene Klassenmitte</t>
  </si>
  <si>
    <t>gyakoriság</t>
  </si>
  <si>
    <t>osztályközép</t>
  </si>
  <si>
    <t>súlyozott osztályközép</t>
  </si>
  <si>
    <t>eltérés</t>
  </si>
  <si>
    <t>eltérésnégyzet</t>
  </si>
  <si>
    <t>súlyozott eltérésnégyzet</t>
  </si>
  <si>
    <t>weighted bin center</t>
  </si>
  <si>
    <t>Abweichung</t>
  </si>
  <si>
    <t>deviation</t>
  </si>
  <si>
    <t>squared deviation</t>
  </si>
  <si>
    <t>weighted squared deviation</t>
  </si>
  <si>
    <r>
      <rPr>
        <i/>
        <sz val="11"/>
        <color theme="1"/>
        <rFont val="Calibri"/>
        <family val="2"/>
        <charset val="238"/>
        <scheme val="minor"/>
      </rPr>
      <t>x</t>
    </r>
    <r>
      <rPr>
        <i/>
        <vertAlign val="subscript"/>
        <sz val="11"/>
        <color theme="1"/>
        <rFont val="Calibri"/>
        <family val="2"/>
        <charset val="238"/>
        <scheme val="minor"/>
      </rPr>
      <t>m</t>
    </r>
    <r>
      <rPr>
        <sz val="11"/>
        <color theme="1"/>
        <rFont val="Calibri"/>
        <family val="2"/>
        <charset val="238"/>
        <scheme val="minor"/>
      </rPr>
      <t xml:space="preserve"> = Σ</t>
    </r>
    <r>
      <rPr>
        <i/>
        <sz val="11"/>
        <color theme="1"/>
        <rFont val="Calibri"/>
        <family val="2"/>
        <charset val="238"/>
        <scheme val="minor"/>
      </rPr>
      <t>n</t>
    </r>
    <r>
      <rPr>
        <i/>
        <vertAlign val="subscript"/>
        <sz val="11"/>
        <color theme="1"/>
        <rFont val="Calibri"/>
        <family val="2"/>
        <charset val="238"/>
        <scheme val="minor"/>
      </rPr>
      <t>i</t>
    </r>
    <r>
      <rPr>
        <i/>
        <sz val="11"/>
        <color theme="1"/>
        <rFont val="Calibri"/>
        <family val="2"/>
        <charset val="238"/>
        <scheme val="minor"/>
      </rPr>
      <t xml:space="preserve"> · x</t>
    </r>
    <r>
      <rPr>
        <i/>
        <vertAlign val="subscript"/>
        <sz val="11"/>
        <color theme="1"/>
        <rFont val="Calibri"/>
        <family val="2"/>
        <charset val="238"/>
        <scheme val="minor"/>
      </rPr>
      <t>i</t>
    </r>
  </si>
  <si>
    <r>
      <rPr>
        <i/>
        <sz val="11"/>
        <color theme="1"/>
        <rFont val="Calibri"/>
        <family val="2"/>
        <charset val="238"/>
        <scheme val="minor"/>
      </rPr>
      <t>s</t>
    </r>
    <r>
      <rPr>
        <i/>
        <vertAlign val="subscript"/>
        <sz val="11"/>
        <color theme="1"/>
        <rFont val="Calibri"/>
        <family val="2"/>
        <charset val="238"/>
        <scheme val="minor"/>
      </rPr>
      <t>x m</t>
    </r>
    <r>
      <rPr>
        <sz val="11"/>
        <color theme="1"/>
        <rFont val="Calibri"/>
        <family val="2"/>
        <charset val="238"/>
        <scheme val="minor"/>
      </rPr>
      <t xml:space="preserve"> = </t>
    </r>
    <r>
      <rPr>
        <i/>
        <sz val="11"/>
        <color theme="1"/>
        <rFont val="Calibri"/>
        <family val="2"/>
        <charset val="238"/>
        <scheme val="minor"/>
      </rPr>
      <t>s</t>
    </r>
    <r>
      <rPr>
        <sz val="11"/>
        <color theme="1"/>
        <rFont val="Calibri"/>
        <family val="2"/>
        <charset val="238"/>
        <scheme val="minor"/>
      </rPr>
      <t>/(</t>
    </r>
    <r>
      <rPr>
        <i/>
        <sz val="11"/>
        <color theme="1"/>
        <rFont val="Calibri"/>
        <family val="2"/>
        <charset val="238"/>
        <scheme val="minor"/>
      </rPr>
      <t>N</t>
    </r>
    <r>
      <rPr>
        <vertAlign val="superscript"/>
        <sz val="11"/>
        <color theme="1"/>
        <rFont val="Calibri"/>
        <family val="2"/>
        <charset val="238"/>
        <scheme val="minor"/>
      </rPr>
      <t>0.5</t>
    </r>
    <r>
      <rPr>
        <sz val="11"/>
        <color theme="1"/>
        <rFont val="Calibri"/>
        <family val="2"/>
        <charset val="238"/>
        <scheme val="minor"/>
      </rPr>
      <t>)</t>
    </r>
  </si>
  <si>
    <t>t-érték (0,05%, 2-szélű)</t>
  </si>
  <si>
    <t>95%-os konfidenciaintervallum</t>
  </si>
  <si>
    <r>
      <rPr>
        <sz val="11"/>
        <color rgb="FFFF6600"/>
        <rFont val="Calibri"/>
        <family val="2"/>
        <charset val="238"/>
        <scheme val="minor"/>
      </rPr>
      <t>Referenzbereich</t>
    </r>
    <r>
      <rPr>
        <sz val="11"/>
        <color theme="1"/>
        <rFont val="Calibri"/>
        <family val="2"/>
        <charset val="238"/>
        <scheme val="minor"/>
      </rPr>
      <t/>
    </r>
  </si>
  <si>
    <r>
      <rPr>
        <sz val="11"/>
        <color rgb="FFFF6600"/>
        <rFont val="Calibri"/>
        <family val="2"/>
        <charset val="238"/>
        <scheme val="minor"/>
      </rPr>
      <t>Standardfehler</t>
    </r>
    <r>
      <rPr>
        <sz val="11"/>
        <color theme="1"/>
        <rFont val="Calibri"/>
        <family val="2"/>
        <charset val="238"/>
        <scheme val="minor"/>
      </rPr>
      <t/>
    </r>
  </si>
  <si>
    <r>
      <rPr>
        <sz val="11"/>
        <color rgb="FFFF6600"/>
        <rFont val="Calibri"/>
        <family val="2"/>
        <charset val="238"/>
        <scheme val="minor"/>
      </rPr>
      <t>95% Konfidenzintervall</t>
    </r>
    <r>
      <rPr>
        <sz val="11"/>
        <color theme="1"/>
        <rFont val="Calibri"/>
        <family val="2"/>
        <charset val="238"/>
        <scheme val="minor"/>
      </rPr>
      <t/>
    </r>
  </si>
  <si>
    <r>
      <rPr>
        <sz val="11"/>
        <color rgb="FFFF6600"/>
        <rFont val="Calibri"/>
        <family val="2"/>
        <charset val="238"/>
        <scheme val="minor"/>
      </rPr>
      <t>Stichprobengröße</t>
    </r>
    <r>
      <rPr>
        <sz val="11"/>
        <color theme="1"/>
        <rFont val="Calibri"/>
        <family val="2"/>
        <charset val="238"/>
        <scheme val="minor"/>
      </rPr>
      <t/>
    </r>
  </si>
  <si>
    <r>
      <rPr>
        <sz val="11"/>
        <color rgb="FFFF6600"/>
        <rFont val="Calibri"/>
        <family val="2"/>
        <charset val="238"/>
        <scheme val="minor"/>
      </rPr>
      <t>Durchschnitt</t>
    </r>
    <r>
      <rPr>
        <sz val="11"/>
        <color theme="1"/>
        <rFont val="Calibri"/>
        <family val="2"/>
        <charset val="238"/>
        <scheme val="minor"/>
      </rPr>
      <t/>
    </r>
  </si>
  <si>
    <r>
      <rPr>
        <sz val="11"/>
        <color rgb="FFFF6600"/>
        <rFont val="Calibri"/>
        <family val="2"/>
        <charset val="238"/>
        <scheme val="minor"/>
      </rPr>
      <t>Varianz</t>
    </r>
    <r>
      <rPr>
        <sz val="11"/>
        <color theme="1"/>
        <rFont val="Calibri"/>
        <family val="2"/>
        <charset val="238"/>
        <scheme val="minor"/>
      </rPr>
      <t/>
    </r>
  </si>
  <si>
    <t>Standardabweichung</t>
  </si>
  <si>
    <t>t-Wert (0,05%, 2-seitig)</t>
  </si>
  <si>
    <t>t-value (0.05%, 2 tailed)</t>
  </si>
  <si>
    <t>95% confidence interval</t>
  </si>
  <si>
    <t>Abweichungs-quadrat</t>
  </si>
  <si>
    <t>gewogenes Abweichungs-quadrat</t>
  </si>
  <si>
    <r>
      <t>Häufigkeit</t>
    </r>
    <r>
      <rPr>
        <sz val="11"/>
        <color rgb="FF0000FF"/>
        <rFont val="Calibri"/>
        <family val="2"/>
        <charset val="238"/>
        <scheme val="minor"/>
      </rPr>
      <t/>
    </r>
  </si>
  <si>
    <r>
      <t>Klassenmitte</t>
    </r>
    <r>
      <rPr>
        <sz val="11"/>
        <color theme="1"/>
        <rFont val="Calibri"/>
        <family val="2"/>
        <charset val="238"/>
        <scheme val="minor"/>
      </rPr>
      <t/>
    </r>
  </si>
  <si>
    <r>
      <t>frequency</t>
    </r>
    <r>
      <rPr>
        <sz val="11"/>
        <rFont val="Calibri"/>
        <family val="2"/>
        <charset val="238"/>
        <scheme val="minor"/>
      </rPr>
      <t/>
    </r>
  </si>
  <si>
    <t>bin center</t>
  </si>
  <si>
    <t>minta mérete</t>
  </si>
  <si>
    <t>átlag</t>
  </si>
  <si>
    <t>variancia</t>
  </si>
  <si>
    <t>szórás</t>
  </si>
  <si>
    <t>referenceiatartomány</t>
  </si>
  <si>
    <t>alsó határ (durva)</t>
  </si>
  <si>
    <t>felső határ (durva)</t>
  </si>
  <si>
    <t>alsó határ (precíz)</t>
  </si>
  <si>
    <t>felső határ (precíz)</t>
  </si>
  <si>
    <t>standard hiba</t>
  </si>
  <si>
    <t>sample size</t>
  </si>
  <si>
    <t>average</t>
  </si>
  <si>
    <t>variance</t>
  </si>
  <si>
    <t>standard deviation</t>
  </si>
  <si>
    <t>reference range</t>
  </si>
  <si>
    <t>lower limit (approx.)</t>
  </si>
  <si>
    <t>upper limit (approx.)</t>
  </si>
  <si>
    <t>lower limit (precise)</t>
  </si>
  <si>
    <t>upper limit (precise)</t>
  </si>
  <si>
    <t>standard error</t>
  </si>
  <si>
    <r>
      <rPr>
        <sz val="11"/>
        <color rgb="FFFF6600"/>
        <rFont val="Calibri"/>
        <family val="2"/>
        <charset val="238"/>
        <scheme val="minor"/>
      </rPr>
      <t>untere Grenze (ungefähr)</t>
    </r>
    <r>
      <rPr>
        <sz val="11"/>
        <color theme="1"/>
        <rFont val="Calibri"/>
        <family val="2"/>
        <charset val="238"/>
        <scheme val="minor"/>
      </rPr>
      <t/>
    </r>
  </si>
  <si>
    <r>
      <rPr>
        <sz val="11"/>
        <color rgb="FFFF6600"/>
        <rFont val="Calibri"/>
        <family val="2"/>
        <charset val="238"/>
        <scheme val="minor"/>
      </rPr>
      <t>obere Grenze (ungefähr)</t>
    </r>
    <r>
      <rPr>
        <sz val="11"/>
        <color theme="1"/>
        <rFont val="Calibri"/>
        <family val="2"/>
        <charset val="238"/>
        <scheme val="minor"/>
      </rPr>
      <t/>
    </r>
  </si>
  <si>
    <r>
      <rPr>
        <sz val="11"/>
        <color rgb="FFFF6600"/>
        <rFont val="Calibri"/>
        <family val="2"/>
        <charset val="238"/>
        <scheme val="minor"/>
      </rPr>
      <t>untere Grenze (präzis)</t>
    </r>
    <r>
      <rPr>
        <sz val="11"/>
        <color theme="1"/>
        <rFont val="Calibri"/>
        <family val="2"/>
        <charset val="238"/>
        <scheme val="minor"/>
      </rPr>
      <t/>
    </r>
  </si>
  <si>
    <r>
      <rPr>
        <sz val="11"/>
        <color rgb="FFFF6600"/>
        <rFont val="Calibri"/>
        <family val="2"/>
        <charset val="238"/>
        <scheme val="minor"/>
      </rPr>
      <t>obere Grenze (präzis)</t>
    </r>
    <r>
      <rPr>
        <sz val="11"/>
        <color theme="1"/>
        <rFont val="Calibri"/>
        <family val="2"/>
        <charset val="238"/>
        <scheme val="minor"/>
      </rPr>
      <t/>
    </r>
  </si>
  <si>
    <t>osztály</t>
  </si>
  <si>
    <r>
      <rPr>
        <sz val="11"/>
        <color rgb="FFFF6600"/>
        <rFont val="Calibri"/>
        <family val="2"/>
        <charset val="238"/>
        <scheme val="minor"/>
      </rPr>
      <t>Klasse</t>
    </r>
    <r>
      <rPr>
        <sz val="11"/>
        <color theme="1"/>
        <rFont val="Calibri"/>
        <family val="2"/>
        <charset val="238"/>
        <scheme val="minor"/>
      </rPr>
      <t/>
    </r>
  </si>
  <si>
    <r>
      <rPr>
        <sz val="11"/>
        <color rgb="FF0000FF"/>
        <rFont val="Calibri"/>
        <family val="2"/>
        <charset val="238"/>
        <scheme val="minor"/>
      </rPr>
      <t>bin</t>
    </r>
    <r>
      <rPr>
        <sz val="11"/>
        <rFont val="Calibri"/>
        <family val="2"/>
        <charset val="238"/>
        <scheme val="minor"/>
      </rPr>
      <t/>
    </r>
  </si>
  <si>
    <r>
      <rPr>
        <i/>
        <sz val="11"/>
        <color theme="1"/>
        <rFont val="Calibri"/>
        <family val="2"/>
        <charset val="238"/>
        <scheme val="minor"/>
      </rPr>
      <t>s</t>
    </r>
    <r>
      <rPr>
        <vertAlign val="superscript"/>
        <sz val="11"/>
        <color theme="1"/>
        <rFont val="Calibri"/>
        <family val="2"/>
        <charset val="238"/>
        <scheme val="minor"/>
      </rPr>
      <t>2</t>
    </r>
    <r>
      <rPr>
        <sz val="11"/>
        <color theme="1"/>
        <rFont val="Calibri"/>
        <family val="2"/>
        <charset val="238"/>
        <scheme val="minor"/>
      </rPr>
      <t xml:space="preserve"> = [Σ</t>
    </r>
    <r>
      <rPr>
        <i/>
        <sz val="11"/>
        <color theme="1"/>
        <rFont val="Calibri"/>
        <family val="2"/>
        <charset val="238"/>
        <scheme val="minor"/>
      </rPr>
      <t>n</t>
    </r>
    <r>
      <rPr>
        <i/>
        <vertAlign val="subscript"/>
        <sz val="11"/>
        <color theme="1"/>
        <rFont val="Calibri"/>
        <family val="2"/>
        <charset val="238"/>
        <scheme val="minor"/>
      </rPr>
      <t>i</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i</t>
    </r>
    <r>
      <rPr>
        <i/>
        <sz val="11"/>
        <color theme="1"/>
        <rFont val="Calibri"/>
        <family val="2"/>
        <charset val="238"/>
        <scheme val="minor"/>
      </rPr>
      <t xml:space="preserve"> – x</t>
    </r>
    <r>
      <rPr>
        <i/>
        <vertAlign val="subscript"/>
        <sz val="11"/>
        <color theme="1"/>
        <rFont val="Calibri"/>
        <family val="2"/>
        <charset val="238"/>
        <scheme val="minor"/>
      </rPr>
      <t>m</t>
    </r>
    <r>
      <rPr>
        <sz val="11"/>
        <color theme="1"/>
        <rFont val="Calibri"/>
        <family val="2"/>
        <charset val="238"/>
        <scheme val="minor"/>
      </rPr>
      <t>)</t>
    </r>
    <r>
      <rPr>
        <vertAlign val="superscript"/>
        <sz val="11"/>
        <color theme="1"/>
        <rFont val="Calibri"/>
        <family val="2"/>
        <charset val="238"/>
        <scheme val="minor"/>
      </rPr>
      <t>2</t>
    </r>
    <r>
      <rPr>
        <sz val="11"/>
        <color theme="1"/>
        <rFont val="Calibri"/>
        <family val="2"/>
        <charset val="238"/>
        <scheme val="minor"/>
      </rPr>
      <t>]/(n-1)</t>
    </r>
  </si>
  <si>
    <t>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</si>
</sst>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2"/>
      <color theme="1"/>
      <name val="Calibri"/>
      <family val="2"/>
      <scheme val="minor"/>
    </font>
    <font>
      <u/>
      <sz val="11"/>
      <color theme="10"/>
      <name val="Calibri"/>
      <family val="2"/>
      <charset val="238"/>
      <scheme val="minor"/>
    </font>
    <font>
      <u/>
      <sz val="11"/>
      <color theme="11"/>
      <name val="Calibri"/>
      <family val="2"/>
      <charset val="238"/>
      <scheme val="minor"/>
    </font>
    <font>
      <sz val="11"/>
      <color rgb="FFFF6600"/>
      <name val="Calibri"/>
      <family val="2"/>
      <charset val="238"/>
      <scheme val="minor"/>
    </font>
    <font>
      <sz val="11"/>
      <name val="Calibri"/>
      <family val="2"/>
      <charset val="238"/>
      <scheme val="minor"/>
    </font>
    <font>
      <i/>
      <sz val="11"/>
      <name val="Calibri"/>
      <family val="2"/>
      <charset val="238"/>
      <scheme val="minor"/>
    </font>
    <font>
      <i/>
      <vertAlign val="subscript"/>
      <sz val="11"/>
      <name val="Calibri"/>
      <family val="2"/>
      <charset val="238"/>
      <scheme val="minor"/>
    </font>
    <font>
      <i/>
      <sz val="11"/>
      <color theme="1"/>
      <name val="Calibri"/>
      <family val="2"/>
      <charset val="238"/>
      <scheme val="minor"/>
    </font>
    <font>
      <i/>
      <vertAlign val="subscript"/>
      <sz val="11"/>
      <color theme="1"/>
      <name val="Calibri"/>
      <family val="2"/>
      <charset val="238"/>
      <scheme val="minor"/>
    </font>
    <font>
      <vertAlign val="superscript"/>
      <sz val="11"/>
      <color theme="1"/>
      <name val="Calibri"/>
      <family val="2"/>
      <charset val="238"/>
      <scheme val="minor"/>
    </font>
    <font>
      <sz val="11"/>
      <color rgb="FF0000FF"/>
      <name val="Calibri"/>
      <family val="2"/>
      <charset val="238"/>
      <scheme val="minor"/>
    </font>
    <font>
      <sz val="11"/>
      <color rgb="FF000000"/>
      <name val="Calibri"/>
      <family val="2"/>
      <charset val="238"/>
      <scheme val="minor"/>
    </font>
    <font>
      <sz val="16"/>
      <color theme="1"/>
      <name val="Arial"/>
      <family val="2"/>
      <charset val="238"/>
    </font>
  </fonts>
  <fills count="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s>
  <cellStyleXfs count="8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0">
    <xf numFmtId="0" fontId="0" fillId="0" borderId="0" xfId="0"/>
    <xf numFmtId="0" fontId="0" fillId="0" borderId="0" xfId="0" applyAlignment="1">
      <alignment wrapText="1"/>
    </xf>
    <xf numFmtId="0" fontId="0" fillId="2" borderId="1" xfId="0" applyFill="1" applyBorder="1"/>
    <xf numFmtId="0" fontId="0" fillId="3" borderId="0" xfId="0" applyFill="1"/>
    <xf numFmtId="0" fontId="0" fillId="3" borderId="0" xfId="0" applyFill="1" applyAlignment="1">
      <alignment wrapText="1"/>
    </xf>
    <xf numFmtId="0" fontId="0" fillId="2" borderId="3" xfId="0" applyFill="1" applyBorder="1" applyProtection="1">
      <protection locked="0"/>
    </xf>
    <xf numFmtId="0" fontId="4" fillId="0" borderId="0" xfId="0" applyFont="1" applyAlignment="1">
      <alignment wrapText="1"/>
    </xf>
    <xf numFmtId="0" fontId="11" fillId="0" borderId="0" xfId="0" applyFont="1" applyAlignment="1">
      <alignment wrapText="1"/>
    </xf>
    <xf numFmtId="0" fontId="0" fillId="4" borderId="2" xfId="0" applyFill="1" applyBorder="1"/>
    <xf numFmtId="0" fontId="0" fillId="4" borderId="2" xfId="0" quotePrefix="1" applyFill="1" applyBorder="1"/>
    <xf numFmtId="0" fontId="0" fillId="5" borderId="2" xfId="0" quotePrefix="1" applyFill="1" applyBorder="1"/>
    <xf numFmtId="0" fontId="8" fillId="0" borderId="0" xfId="0" applyFont="1" applyAlignment="1">
      <alignment wrapText="1"/>
    </xf>
    <xf numFmtId="0" fontId="13" fillId="0" borderId="1" xfId="0" applyFont="1" applyBorder="1" applyAlignment="1">
      <alignment wrapText="1"/>
    </xf>
    <xf numFmtId="0" fontId="0" fillId="0" borderId="0" xfId="0" applyBorder="1" applyAlignment="1">
      <alignment wrapText="1"/>
    </xf>
    <xf numFmtId="0" fontId="0" fillId="5" borderId="1" xfId="0" applyFill="1" applyBorder="1"/>
    <xf numFmtId="0" fontId="0" fillId="0" borderId="0" xfId="0" applyBorder="1"/>
    <xf numFmtId="0" fontId="4" fillId="0" borderId="0" xfId="0" applyFont="1" applyBorder="1" applyAlignment="1">
      <alignment wrapText="1"/>
    </xf>
    <xf numFmtId="0" fontId="11" fillId="0" borderId="0" xfId="0" applyFont="1" applyBorder="1" applyAlignment="1">
      <alignment wrapText="1"/>
    </xf>
    <xf numFmtId="0" fontId="12" fillId="3" borderId="0" xfId="0" applyFont="1" applyFill="1"/>
    <xf numFmtId="0" fontId="0" fillId="4" borderId="0" xfId="0" applyFill="1" applyAlignment="1">
      <alignment wrapText="1"/>
    </xf>
    <xf numFmtId="0" fontId="0" fillId="4" borderId="0" xfId="0" applyFill="1"/>
    <xf numFmtId="0" fontId="0" fillId="4" borderId="2" xfId="0" applyFill="1" applyBorder="1" applyAlignment="1">
      <alignment wrapText="1"/>
    </xf>
    <xf numFmtId="0" fontId="0" fillId="4" borderId="3" xfId="0" applyFill="1" applyBorder="1"/>
    <xf numFmtId="0" fontId="8" fillId="4" borderId="3" xfId="0" applyFont="1" applyFill="1" applyBorder="1"/>
    <xf numFmtId="0" fontId="0" fillId="4" borderId="0" xfId="0" applyFill="1" applyAlignment="1">
      <alignment wrapText="1"/>
    </xf>
    <xf numFmtId="0" fontId="0" fillId="4" borderId="2" xfId="0" applyFill="1" applyBorder="1" applyAlignment="1">
      <alignment wrapText="1"/>
    </xf>
    <xf numFmtId="0" fontId="0" fillId="3" borderId="0" xfId="0" quotePrefix="1" applyFill="1"/>
    <xf numFmtId="0" fontId="4" fillId="0" borderId="0" xfId="0" applyFont="1"/>
    <xf numFmtId="0" fontId="11" fillId="0" borderId="0" xfId="0" applyFont="1"/>
    <xf numFmtId="0" fontId="0" fillId="4" borderId="5" xfId="0" applyFill="1" applyBorder="1" applyAlignment="1">
      <alignment wrapText="1"/>
    </xf>
    <xf numFmtId="0" fontId="5" fillId="4" borderId="6" xfId="0" applyFont="1" applyFill="1" applyBorder="1" applyAlignment="1">
      <alignment wrapText="1"/>
    </xf>
    <xf numFmtId="0" fontId="6" fillId="4" borderId="6" xfId="0" applyFont="1" applyFill="1" applyBorder="1" applyAlignment="1">
      <alignment wrapText="1"/>
    </xf>
    <xf numFmtId="0" fontId="8" fillId="4" borderId="0" xfId="0" applyFont="1" applyFill="1" applyAlignment="1"/>
    <xf numFmtId="0" fontId="0" fillId="0" borderId="0" xfId="0" applyAlignment="1" applyProtection="1">
      <alignment wrapText="1"/>
      <protection locked="0"/>
    </xf>
    <xf numFmtId="0" fontId="8" fillId="0" borderId="0" xfId="0" applyFont="1" applyAlignment="1" applyProtection="1">
      <alignment wrapText="1"/>
      <protection locked="0"/>
    </xf>
    <xf numFmtId="0" fontId="0" fillId="0" borderId="0" xfId="0" applyProtection="1">
      <protection locked="0"/>
    </xf>
    <xf numFmtId="0" fontId="0" fillId="4" borderId="0" xfId="0" applyFill="1" applyAlignment="1" applyProtection="1">
      <alignment wrapText="1"/>
      <protection locked="0"/>
    </xf>
    <xf numFmtId="0" fontId="0" fillId="4" borderId="0" xfId="0" applyFill="1" applyProtection="1">
      <protection locked="0"/>
    </xf>
    <xf numFmtId="0" fontId="0" fillId="4" borderId="0" xfId="0" applyFill="1" applyAlignment="1" applyProtection="1">
      <protection locked="0"/>
    </xf>
    <xf numFmtId="0" fontId="0" fillId="2" borderId="1" xfId="0" applyFill="1" applyBorder="1" applyProtection="1">
      <protection locked="0"/>
    </xf>
    <xf numFmtId="0" fontId="0" fillId="4" borderId="4"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4" xfId="0" applyBorder="1" applyAlignment="1">
      <alignment wrapText="1"/>
    </xf>
    <xf numFmtId="0" fontId="0" fillId="4" borderId="3" xfId="0" applyFill="1" applyBorder="1" applyAlignment="1"/>
    <xf numFmtId="0" fontId="0" fillId="5" borderId="4" xfId="0" applyFill="1" applyBorder="1" applyAlignment="1">
      <alignment wrapText="1"/>
    </xf>
    <xf numFmtId="0" fontId="0" fillId="5" borderId="3" xfId="0" applyFill="1" applyBorder="1" applyAlignment="1">
      <alignment wrapText="1"/>
    </xf>
    <xf numFmtId="0" fontId="0" fillId="4" borderId="2" xfId="0" applyFill="1" applyBorder="1" applyAlignment="1">
      <alignment wrapText="1"/>
    </xf>
    <xf numFmtId="0" fontId="0" fillId="4" borderId="7" xfId="0" applyFill="1" applyBorder="1" applyAlignment="1">
      <alignment wrapText="1"/>
    </xf>
    <xf numFmtId="0" fontId="0" fillId="4" borderId="8" xfId="0" applyFill="1" applyBorder="1" applyAlignment="1"/>
  </cellXfs>
  <cellStyles count="89">
    <cellStyle name="Hivatkozás" xfId="1" builtinId="8" hidden="1"/>
    <cellStyle name="Hivatkozás" xfId="3" builtinId="8" hidden="1"/>
    <cellStyle name="Hivatkozás" xfId="5" builtinId="8" hidden="1"/>
    <cellStyle name="Hivatkozás" xfId="7" builtinId="8" hidden="1"/>
    <cellStyle name="Hivatkozás" xfId="9" builtinId="8" hidden="1"/>
    <cellStyle name="Hivatkozás" xfId="11" builtinId="8" hidden="1"/>
    <cellStyle name="Hivatkozás" xfId="13" builtinId="8" hidden="1"/>
    <cellStyle name="Hivatkozás" xfId="15" builtinId="8" hidden="1"/>
    <cellStyle name="Hivatkozás" xfId="17" builtinId="8" hidden="1"/>
    <cellStyle name="Hivatkozás" xfId="19" builtinId="8" hidden="1"/>
    <cellStyle name="Hivatkozás" xfId="21" builtinId="8" hidden="1"/>
    <cellStyle name="Hivatkozás" xfId="23" builtinId="8" hidden="1"/>
    <cellStyle name="Hivatkozás" xfId="25" builtinId="8" hidden="1"/>
    <cellStyle name="Hivatkozás" xfId="27" builtinId="8" hidden="1"/>
    <cellStyle name="Hivatkozás" xfId="29" builtinId="8" hidden="1"/>
    <cellStyle name="Hivatkozás" xfId="31" builtinId="8" hidden="1"/>
    <cellStyle name="Hivatkozás" xfId="33" builtinId="8" hidden="1"/>
    <cellStyle name="Hivatkozás" xfId="35" builtinId="8" hidden="1"/>
    <cellStyle name="Hivatkozás" xfId="37" builtinId="8" hidden="1"/>
    <cellStyle name="Hivatkozás" xfId="39" builtinId="8" hidden="1"/>
    <cellStyle name="Hivatkozás" xfId="41" builtinId="8" hidden="1"/>
    <cellStyle name="Hivatkozás" xfId="43" builtinId="8" hidden="1"/>
    <cellStyle name="Hivatkozás" xfId="45" builtinId="8" hidden="1"/>
    <cellStyle name="Hivatkozás" xfId="47" builtinId="8" hidden="1"/>
    <cellStyle name="Hivatkozás" xfId="49" builtinId="8" hidden="1"/>
    <cellStyle name="Hivatkozás" xfId="51" builtinId="8" hidden="1"/>
    <cellStyle name="Hivatkozás" xfId="53" builtinId="8" hidden="1"/>
    <cellStyle name="Hivatkozás" xfId="55" builtinId="8" hidden="1"/>
    <cellStyle name="Hivatkozás" xfId="57" builtinId="8" hidden="1"/>
    <cellStyle name="Hivatkozás" xfId="59" builtinId="8" hidden="1"/>
    <cellStyle name="Hivatkozás" xfId="61" builtinId="8" hidden="1"/>
    <cellStyle name="Hivatkozás" xfId="63" builtinId="8" hidden="1"/>
    <cellStyle name="Hivatkozás" xfId="65" builtinId="8" hidden="1"/>
    <cellStyle name="Hivatkozás" xfId="67" builtinId="8" hidden="1"/>
    <cellStyle name="Hivatkozás" xfId="69" builtinId="8" hidden="1"/>
    <cellStyle name="Hivatkozás" xfId="71" builtinId="8" hidden="1"/>
    <cellStyle name="Hivatkozás" xfId="73" builtinId="8" hidden="1"/>
    <cellStyle name="Hivatkozás" xfId="75" builtinId="8" hidden="1"/>
    <cellStyle name="Hivatkozás" xfId="77" builtinId="8" hidden="1"/>
    <cellStyle name="Hivatkozás" xfId="79" builtinId="8" hidden="1"/>
    <cellStyle name="Hivatkozás" xfId="81" builtinId="8" hidden="1"/>
    <cellStyle name="Hivatkozás" xfId="83" builtinId="8" hidden="1"/>
    <cellStyle name="Hivatkozás" xfId="85" builtinId="8" hidden="1"/>
    <cellStyle name="Hivatkozás" xfId="87" builtinId="8" hidden="1"/>
    <cellStyle name="Látott hivatkozás" xfId="2" builtinId="9" hidden="1"/>
    <cellStyle name="Látott hivatkozás" xfId="4" builtinId="9" hidden="1"/>
    <cellStyle name="Látott hivatkozás" xfId="6" builtinId="9" hidden="1"/>
    <cellStyle name="Látott hivatkozás" xfId="8" builtinId="9" hidden="1"/>
    <cellStyle name="Látott hivatkozás" xfId="10" builtinId="9" hidden="1"/>
    <cellStyle name="Látott hivatkozás" xfId="12" builtinId="9" hidden="1"/>
    <cellStyle name="Látott hivatkozás" xfId="14" builtinId="9" hidden="1"/>
    <cellStyle name="Látott hivatkozás" xfId="16" builtinId="9" hidden="1"/>
    <cellStyle name="Látott hivatkozás" xfId="18" builtinId="9" hidden="1"/>
    <cellStyle name="Látott hivatkozás" xfId="20" builtinId="9" hidden="1"/>
    <cellStyle name="Látott hivatkozás" xfId="22" builtinId="9" hidden="1"/>
    <cellStyle name="Látott hivatkozás" xfId="24" builtinId="9" hidden="1"/>
    <cellStyle name="Látott hivatkozás" xfId="26" builtinId="9" hidden="1"/>
    <cellStyle name="Látott hivatkozás" xfId="28" builtinId="9" hidden="1"/>
    <cellStyle name="Látott hivatkozás" xfId="30" builtinId="9" hidden="1"/>
    <cellStyle name="Látott hivatkozás" xfId="32" builtinId="9" hidden="1"/>
    <cellStyle name="Látott hivatkozás" xfId="34" builtinId="9" hidden="1"/>
    <cellStyle name="Látott hivatkozás" xfId="36" builtinId="9" hidden="1"/>
    <cellStyle name="Látott hivatkozás" xfId="38" builtinId="9" hidden="1"/>
    <cellStyle name="Látott hivatkozás" xfId="40" builtinId="9" hidden="1"/>
    <cellStyle name="Látott hivatkozás" xfId="42" builtinId="9" hidden="1"/>
    <cellStyle name="Látott hivatkozás" xfId="44" builtinId="9" hidden="1"/>
    <cellStyle name="Látott hivatkozás" xfId="46" builtinId="9" hidden="1"/>
    <cellStyle name="Látott hivatkozás" xfId="48" builtinId="9" hidden="1"/>
    <cellStyle name="Látott hivatkozás" xfId="50" builtinId="9" hidden="1"/>
    <cellStyle name="Látott hivatkozás" xfId="52" builtinId="9" hidden="1"/>
    <cellStyle name="Látott hivatkozás" xfId="54" builtinId="9" hidden="1"/>
    <cellStyle name="Látott hivatkozás" xfId="56" builtinId="9" hidden="1"/>
    <cellStyle name="Látott hivatkozás" xfId="58" builtinId="9" hidden="1"/>
    <cellStyle name="Látott hivatkozás" xfId="60" builtinId="9" hidden="1"/>
    <cellStyle name="Látott hivatkozás" xfId="62" builtinId="9" hidden="1"/>
    <cellStyle name="Látott hivatkozás" xfId="64" builtinId="9" hidden="1"/>
    <cellStyle name="Látott hivatkozás" xfId="66" builtinId="9" hidden="1"/>
    <cellStyle name="Látott hivatkozás" xfId="68" builtinId="9" hidden="1"/>
    <cellStyle name="Látott hivatkozás" xfId="70" builtinId="9" hidden="1"/>
    <cellStyle name="Látott hivatkozás" xfId="72" builtinId="9" hidden="1"/>
    <cellStyle name="Látott hivatkozás" xfId="74" builtinId="9" hidden="1"/>
    <cellStyle name="Látott hivatkozás" xfId="76" builtinId="9" hidden="1"/>
    <cellStyle name="Látott hivatkozás" xfId="78" builtinId="9" hidden="1"/>
    <cellStyle name="Látott hivatkozás" xfId="80" builtinId="9" hidden="1"/>
    <cellStyle name="Látott hivatkozás" xfId="82" builtinId="9" hidden="1"/>
    <cellStyle name="Látott hivatkozás" xfId="84" builtinId="9" hidden="1"/>
    <cellStyle name="Látott hivatkozás" xfId="86" builtinId="9" hidden="1"/>
    <cellStyle name="Látott hivatkozás" xfId="88" builtinId="9" hidden="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0</xdr:rowOff>
    </xdr:from>
    <xdr:ext cx="4381499" cy="4154984"/>
    <xdr:sp macro="" textlink="">
      <xdr:nvSpPr>
        <xdr:cNvPr id="2" name="TextBox 1"/>
        <xdr:cNvSpPr txBox="1"/>
      </xdr:nvSpPr>
      <xdr:spPr>
        <a:xfrm>
          <a:off x="10477500" y="177800"/>
          <a:ext cx="4381499" cy="4154984"/>
        </a:xfrm>
        <a:prstGeom prst="rect">
          <a:avLst/>
        </a:prstGeom>
        <a:solidFill>
          <a:srgbClr val="CCFFCC"/>
        </a:solidFill>
        <a:ln w="19050">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 rtlCol="0" anchor="t" anchorCtr="1">
          <a:spAutoFit/>
        </a:bodyPr>
        <a:lstStyle/>
        <a:p>
          <a:r>
            <a:rPr lang="en-US" sz="1100"/>
            <a:t>Egy méréssorozatban</a:t>
          </a:r>
          <a:r>
            <a:rPr lang="en-US" sz="1100" baseline="0"/>
            <a:t> a teljes vér glükóztartalmát (mmol/L egységben) vizsgáltuk egészséges emberek egy csoportján. A vizsgált minta gyakorisági eloszlása a szürke mezőben látható. Adj becslést ez alapján a minta átlagára és szórására! Becsüld meg az alapsokaság várható értékét 95%-os valószínűséggel (körülbelüli és pontos módszerrel is)! Add meg a referenciatartományt (körülbelüli és pontos módszerrel is)!</a:t>
          </a:r>
        </a:p>
        <a:p>
          <a:endParaRPr lang="en-US" sz="1100" baseline="0"/>
        </a:p>
        <a:p>
          <a:r>
            <a:rPr lang="en-US" sz="1100" baseline="0">
              <a:solidFill>
                <a:srgbClr val="FF6600"/>
              </a:solidFill>
            </a:rPr>
            <a:t>In einer Serie von Messungen wird der Glukosespiegel des vollen Blutes bei einer Gruppe von gesunden Personen untersucht. Die Häufigkeitsverteilung der untersuchten Stichprobe befindet sich in dem grauen Bereich. Gib eine schätzung – basiert auf diese Verteilung – für den Durchschnitt und für die Standardstreuung der Stichprobe! Schatz den Erwartungswert der Grundgesamtheit mit 95% Wahrscheinlichkeit (sowohl mit der ungefähren als auch mit der prezisen Methode)! Gib auch den Referenzbereich (sowohl mit der ungefähren als auch mit der präzisen Methode)!</a:t>
          </a:r>
        </a:p>
        <a:p>
          <a:endParaRPr lang="en-US" sz="1100" baseline="0"/>
        </a:p>
        <a:p>
          <a:r>
            <a:rPr lang="en-US" sz="1100" baseline="0">
              <a:solidFill>
                <a:srgbClr val="0000FF"/>
              </a:solidFill>
            </a:rPr>
            <a:t>In a series of measurements we examined the glucose concentration (in mmol/L units) of whole blood of a group of healthy individuals. The frequency distribution of the sample acquired during the examination is shown in the gray field. Give an estimation for the mean and the standard deviation based on the frequency distribution. Estimate the expected value of the population with 95% probability (using both the approximate and the precise method). Give the reference range (using both the approximate and the precise method).</a:t>
          </a:r>
          <a:endParaRPr lang="en-US" sz="1100">
            <a:solidFill>
              <a:srgbClr val="0000FF"/>
            </a:solidFill>
          </a:endParaRPr>
        </a:p>
      </xdr:txBody>
    </xdr:sp>
    <xdr:clientData/>
  </xdr:oneCellAnchor>
  <xdr:oneCellAnchor>
    <xdr:from>
      <xdr:col>9</xdr:col>
      <xdr:colOff>0</xdr:colOff>
      <xdr:row>25</xdr:row>
      <xdr:rowOff>0</xdr:rowOff>
    </xdr:from>
    <xdr:ext cx="4660900" cy="3647152"/>
    <xdr:sp macro="" textlink="">
      <xdr:nvSpPr>
        <xdr:cNvPr id="3" name="TextBox 2"/>
        <xdr:cNvSpPr txBox="1"/>
      </xdr:nvSpPr>
      <xdr:spPr>
        <a:xfrm>
          <a:off x="10477500" y="4749800"/>
          <a:ext cx="4660900" cy="3647152"/>
        </a:xfrm>
        <a:prstGeom prst="rect">
          <a:avLst/>
        </a:prstGeom>
        <a:solidFill>
          <a:srgbClr val="CCFFCC"/>
        </a:solidFill>
        <a:ln w="19050">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 rtlCol="0" anchor="t">
          <a:spAutoFit/>
        </a:bodyPr>
        <a:lstStyle/>
        <a:p>
          <a:r>
            <a:rPr lang="hu-HU" sz="1100"/>
            <a:t>A referencia- és a 95%-os konfidenciaintervallumok meghatározásának két módszere használatos. A </a:t>
          </a:r>
          <a:r>
            <a:rPr lang="hu-HU" sz="1100" b="1"/>
            <a:t>durva módszer </a:t>
          </a:r>
          <a:r>
            <a:rPr lang="hu-HU" sz="1100"/>
            <a:t>egyszerűen a szórás, illetve a standard hiba kétszeresét vonja le, illetve adja hozzá az átlaghoz. A </a:t>
          </a:r>
          <a:r>
            <a:rPr lang="hu-HU" sz="1100" b="1"/>
            <a:t>precíz módszer </a:t>
          </a:r>
          <a:r>
            <a:rPr lang="hu-HU" sz="1100"/>
            <a:t>a t-eloszlás segítségével számolja ki a 95%-os valószínűségnek (azaz az 5%-os hibának) megfelelő szorzót (≈ 2). A két módszer között főleg kis elemszámoknál mutatkozik jelentős eltérés.</a:t>
          </a:r>
        </a:p>
        <a:p>
          <a:endParaRPr lang="hu-HU" sz="1100"/>
        </a:p>
        <a:p>
          <a:r>
            <a:rPr lang="hu-HU" sz="1100">
              <a:solidFill>
                <a:srgbClr val="FF6600"/>
              </a:solidFill>
            </a:rPr>
            <a:t>Es gibt zwei Methoden zur Bestimmung des Referenzbereichs bzw. des 95% Konfidenzintervalls. Entsprechend der </a:t>
          </a:r>
          <a:r>
            <a:rPr lang="hu-HU" sz="1100" b="1">
              <a:solidFill>
                <a:srgbClr val="FF6600"/>
              </a:solidFill>
            </a:rPr>
            <a:t>ungefähren Methode </a:t>
          </a:r>
          <a:r>
            <a:rPr lang="hu-HU" sz="1100">
              <a:solidFill>
                <a:srgbClr val="FF6600"/>
              </a:solidFill>
            </a:rPr>
            <a:t>zieht man ab bzw addiert man das Doppel der Standardabweichung bzw. des Standardfehlers zum Mittelwert. Entsprechend der </a:t>
          </a:r>
          <a:r>
            <a:rPr lang="hu-HU" sz="1100" b="1">
              <a:solidFill>
                <a:srgbClr val="FF6600"/>
              </a:solidFill>
            </a:rPr>
            <a:t>präzisen Methode </a:t>
          </a:r>
          <a:r>
            <a:rPr lang="hu-HU" sz="1100">
              <a:solidFill>
                <a:srgbClr val="FF6600"/>
              </a:solidFill>
            </a:rPr>
            <a:t>berechnet man den der 95% Wahrscheinlichkeit (d.h. 5% Irrtumswahrscheinlichkeit) entsprechenden Faktor mithilfe der t-Verteilung (≈ 2). Der Unterschied zwischen den zweien Methoden ist ausgesprochen bedeutend bei kleineren Stichproben.</a:t>
          </a:r>
        </a:p>
        <a:p>
          <a:endParaRPr lang="hu-HU" sz="1100"/>
        </a:p>
        <a:p>
          <a:r>
            <a:rPr lang="hu-HU" sz="1100">
              <a:solidFill>
                <a:srgbClr val="0000FF"/>
              </a:solidFill>
            </a:rPr>
            <a:t>The reference and 95% confidence itervals can be determined in two ways. In case of the </a:t>
          </a:r>
          <a:r>
            <a:rPr lang="hu-HU" sz="1100" b="1">
              <a:solidFill>
                <a:srgbClr val="0000FF"/>
              </a:solidFill>
            </a:rPr>
            <a:t>approximate method</a:t>
          </a:r>
          <a:r>
            <a:rPr lang="hu-HU" sz="1100">
              <a:solidFill>
                <a:srgbClr val="0000FF"/>
              </a:solidFill>
            </a:rPr>
            <a:t>, the double of the standard deviation or standard error is subtracted or added to the mean. In case of the </a:t>
          </a:r>
          <a:r>
            <a:rPr lang="hu-HU" sz="1100" b="1">
              <a:solidFill>
                <a:srgbClr val="0000FF"/>
              </a:solidFill>
            </a:rPr>
            <a:t>precise method </a:t>
          </a:r>
          <a:r>
            <a:rPr lang="hu-HU" sz="1100">
              <a:solidFill>
                <a:srgbClr val="0000FF"/>
              </a:solidFill>
            </a:rPr>
            <a:t>the student's t-distibution is used to determine the factor corresponding to the 95% probability (i.e. the 5% error) (≈ 2). The two methods give different results especially in case of small sample sizes.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0</xdr:colOff>
      <xdr:row>1</xdr:row>
      <xdr:rowOff>0</xdr:rowOff>
    </xdr:from>
    <xdr:ext cx="4381499" cy="4154984"/>
    <xdr:sp macro="" textlink="">
      <xdr:nvSpPr>
        <xdr:cNvPr id="2" name="TextBox 1"/>
        <xdr:cNvSpPr txBox="1"/>
      </xdr:nvSpPr>
      <xdr:spPr>
        <a:xfrm>
          <a:off x="10629900" y="177800"/>
          <a:ext cx="4381499" cy="4154984"/>
        </a:xfrm>
        <a:prstGeom prst="rect">
          <a:avLst/>
        </a:prstGeom>
        <a:solidFill>
          <a:srgbClr val="CCFFCC"/>
        </a:solidFill>
        <a:ln w="19050">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 rtlCol="0" anchor="t" anchorCtr="1">
          <a:spAutoFit/>
        </a:bodyPr>
        <a:lstStyle/>
        <a:p>
          <a:r>
            <a:rPr lang="en-US" sz="1100"/>
            <a:t>Egy méréssorozatban</a:t>
          </a:r>
          <a:r>
            <a:rPr lang="en-US" sz="1100" baseline="0"/>
            <a:t> a teljes vér glükóztartalmát (mmol/L egységben) vizsgáltuk egészséges emberek egy csoportján. A vizsgált minta gyakorisági eloszlása a szürke mezőben látható. Adj becslést ez alapján a minta átlagára és szórására! Becsüld meg az alapsokaság várható értékét 95%-os valószínűséggel (körülbelüli és pontos módszerrel is)! Add meg a referenciatartományt (körülbelüli és pontos módszerrel is)!</a:t>
          </a:r>
        </a:p>
        <a:p>
          <a:endParaRPr lang="en-US" sz="1100" baseline="0"/>
        </a:p>
        <a:p>
          <a:r>
            <a:rPr lang="en-US" sz="1100" baseline="0">
              <a:solidFill>
                <a:srgbClr val="FF6600"/>
              </a:solidFill>
            </a:rPr>
            <a:t>In einer Serie von Messungen wird der Glukosespiegel des vollen Blutes bei einer Gruppe von gesunden Personen untersucht. Die Häufigkeitsverteilung der untersuchten Stichprobe befindet sich in dem grauen Bereich. Gib eine schätzung – basiert auf diese Verteilung – für den Durchschnitt und für die Standardstreuung der Stichprobe! Schatz den Erwartungswert der Grundgesamtheit mit 95% Wahrscheinlichkeit (sowohl mit der ungefähren als auch mit der prezisen Methode)! Gib auch den Referenzbereich (sowohl mit der ungefähren als auch mit der präzisen Methode)!</a:t>
          </a:r>
        </a:p>
        <a:p>
          <a:endParaRPr lang="en-US" sz="1100" baseline="0"/>
        </a:p>
        <a:p>
          <a:r>
            <a:rPr lang="en-US" sz="1100" baseline="0">
              <a:solidFill>
                <a:srgbClr val="0000FF"/>
              </a:solidFill>
            </a:rPr>
            <a:t>In a series of measurements we examined the glucose concentration (in mmol/L units) of whole blood of a group of healthy individuals. The frequency distribution of the sample acquired during the examination is shown in the gray field. Give an estimation for the mean and the standard deviation based on the frequency distribution. Estimate the expected value of the population with 95% probability (using both the approximate and the precise method). Give the reference range (using both the approximate and the precise method).</a:t>
          </a:r>
          <a:endParaRPr lang="en-US" sz="1100">
            <a:solidFill>
              <a:srgbClr val="0000FF"/>
            </a:solidFill>
          </a:endParaRPr>
        </a:p>
      </xdr:txBody>
    </xdr:sp>
    <xdr:clientData/>
  </xdr:oneCellAnchor>
  <xdr:oneCellAnchor>
    <xdr:from>
      <xdr:col>9</xdr:col>
      <xdr:colOff>0</xdr:colOff>
      <xdr:row>22</xdr:row>
      <xdr:rowOff>0</xdr:rowOff>
    </xdr:from>
    <xdr:ext cx="4660900" cy="3647152"/>
    <xdr:sp macro="" textlink="">
      <xdr:nvSpPr>
        <xdr:cNvPr id="4" name="TextBox 3"/>
        <xdr:cNvSpPr txBox="1"/>
      </xdr:nvSpPr>
      <xdr:spPr>
        <a:xfrm>
          <a:off x="10629900" y="4584700"/>
          <a:ext cx="4660900" cy="3647152"/>
        </a:xfrm>
        <a:prstGeom prst="rect">
          <a:avLst/>
        </a:prstGeom>
        <a:solidFill>
          <a:srgbClr val="CCFFCC"/>
        </a:solidFill>
        <a:ln w="19050">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 rtlCol="0" anchor="t">
          <a:spAutoFit/>
        </a:bodyPr>
        <a:lstStyle/>
        <a:p>
          <a:r>
            <a:rPr lang="hu-HU" sz="1100"/>
            <a:t>A referencia- és a 95%-os konfidenciaintervallumok meghatározásának két módszere használatos. A </a:t>
          </a:r>
          <a:r>
            <a:rPr lang="hu-HU" sz="1100" b="1"/>
            <a:t>durva módszer </a:t>
          </a:r>
          <a:r>
            <a:rPr lang="hu-HU" sz="1100"/>
            <a:t>egyszerűen a szórás, illetve a standard hiba kétszeresét vonja le, illetve adja hozzá az átlaghoz. A </a:t>
          </a:r>
          <a:r>
            <a:rPr lang="hu-HU" sz="1100" b="1"/>
            <a:t>precíz módszer </a:t>
          </a:r>
          <a:r>
            <a:rPr lang="hu-HU" sz="1100"/>
            <a:t>a t-eloszlás segítségével számolja ki a 95%-os valószínűségnek (azaz az 5%-os hibának) megfelelő szorzót (≈ 2). A két módszer között főleg kis elemszámoknál mutatkozik jelentős eltérés.</a:t>
          </a:r>
        </a:p>
        <a:p>
          <a:endParaRPr lang="hu-HU" sz="1100"/>
        </a:p>
        <a:p>
          <a:r>
            <a:rPr lang="hu-HU" sz="1100">
              <a:solidFill>
                <a:srgbClr val="FF6600"/>
              </a:solidFill>
            </a:rPr>
            <a:t>Es gibt zwei Methoden zur Bestimmung des Referenzbereichs bzw. des 95% Konfidenzintervalls. Entsprechend der </a:t>
          </a:r>
          <a:r>
            <a:rPr lang="hu-HU" sz="1100" b="1">
              <a:solidFill>
                <a:srgbClr val="FF6600"/>
              </a:solidFill>
            </a:rPr>
            <a:t>ungefähren Methode </a:t>
          </a:r>
          <a:r>
            <a:rPr lang="hu-HU" sz="1100">
              <a:solidFill>
                <a:srgbClr val="FF6600"/>
              </a:solidFill>
            </a:rPr>
            <a:t>zieht man ab bzw addiert man das Doppel der Standardabweichung bzw. des Standardfehlers zum Mittelwert. Entsprechend der </a:t>
          </a:r>
          <a:r>
            <a:rPr lang="hu-HU" sz="1100" b="1">
              <a:solidFill>
                <a:srgbClr val="FF6600"/>
              </a:solidFill>
            </a:rPr>
            <a:t>präzisen Methode </a:t>
          </a:r>
          <a:r>
            <a:rPr lang="hu-HU" sz="1100">
              <a:solidFill>
                <a:srgbClr val="FF6600"/>
              </a:solidFill>
            </a:rPr>
            <a:t>berechnet man den der 95% Wahrscheinlichkeit (d.h. 5% Irrtumswahrscheinlichkeit) entsprechenden Faktor mithilfe der t-Verteilung (≈ 2). Der Unterschied zwischen den zweien Methoden ist ausgesprochen bedeutend bei kleineren Stichproben.</a:t>
          </a:r>
        </a:p>
        <a:p>
          <a:endParaRPr lang="hu-HU" sz="1100"/>
        </a:p>
        <a:p>
          <a:r>
            <a:rPr lang="hu-HU" sz="1100">
              <a:solidFill>
                <a:srgbClr val="0000FF"/>
              </a:solidFill>
            </a:rPr>
            <a:t>The reference and 95% confidence itervals can be determined in two ways. In case of the </a:t>
          </a:r>
          <a:r>
            <a:rPr lang="hu-HU" sz="1100" b="1">
              <a:solidFill>
                <a:srgbClr val="0000FF"/>
              </a:solidFill>
            </a:rPr>
            <a:t>approximate method</a:t>
          </a:r>
          <a:r>
            <a:rPr lang="hu-HU" sz="1100">
              <a:solidFill>
                <a:srgbClr val="0000FF"/>
              </a:solidFill>
            </a:rPr>
            <a:t>, the double of the standard deviation or standard error is subtracted or added to the mean. In case of the </a:t>
          </a:r>
          <a:r>
            <a:rPr lang="hu-HU" sz="1100" b="1">
              <a:solidFill>
                <a:srgbClr val="0000FF"/>
              </a:solidFill>
            </a:rPr>
            <a:t>precise method </a:t>
          </a:r>
          <a:r>
            <a:rPr lang="hu-HU" sz="1100">
              <a:solidFill>
                <a:srgbClr val="0000FF"/>
              </a:solidFill>
            </a:rPr>
            <a:t>the student's t-distibution is used to determine the factor corresponding to the 95% probability (i.e. the 5% error) (≈ 2). The two methods give different results especially in case of small sample sizes.</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abSelected="1" workbookViewId="0">
      <selection activeCell="D2" sqref="D2"/>
    </sheetView>
  </sheetViews>
  <sheetFormatPr defaultColWidth="0" defaultRowHeight="14.1" customHeight="1" zeroHeight="1" x14ac:dyDescent="0.25"/>
  <cols>
    <col min="1" max="1" width="8.7109375" customWidth="1"/>
    <col min="2" max="2" width="3.140625" bestFit="1" customWidth="1"/>
    <col min="3" max="3" width="36.85546875" style="1" customWidth="1"/>
    <col min="4" max="4" width="8.85546875" customWidth="1"/>
    <col min="5" max="12" width="8.7109375" customWidth="1"/>
    <col min="13" max="15" width="44.85546875" style="1" hidden="1" customWidth="1"/>
    <col min="16" max="16384" width="10.85546875" hidden="1"/>
  </cols>
  <sheetData>
    <row r="1" spans="1:15" ht="15" x14ac:dyDescent="0.25">
      <c r="A1" s="3"/>
      <c r="B1" s="3"/>
      <c r="C1" s="4"/>
      <c r="D1" s="3"/>
      <c r="E1" s="3"/>
      <c r="F1" s="3"/>
      <c r="G1" s="3"/>
      <c r="H1" s="3"/>
      <c r="I1" s="3"/>
      <c r="J1" s="3"/>
      <c r="K1" s="3"/>
      <c r="L1" s="3"/>
    </row>
    <row r="2" spans="1:15" ht="44.1" customHeight="1" x14ac:dyDescent="0.25">
      <c r="A2" s="3"/>
      <c r="B2" s="42" t="s">
        <v>21</v>
      </c>
      <c r="C2" s="43"/>
      <c r="D2" s="5" t="s">
        <v>23</v>
      </c>
      <c r="E2" s="3"/>
      <c r="F2" s="3"/>
      <c r="G2" s="3"/>
      <c r="H2" s="3"/>
      <c r="I2" s="3"/>
      <c r="J2" s="3"/>
      <c r="K2" s="3"/>
      <c r="L2" s="3"/>
      <c r="M2" s="1" t="s">
        <v>23</v>
      </c>
      <c r="N2" s="6" t="s">
        <v>22</v>
      </c>
      <c r="O2" s="7" t="s">
        <v>24</v>
      </c>
    </row>
    <row r="3" spans="1:15" ht="15" x14ac:dyDescent="0.25">
      <c r="A3" s="3"/>
      <c r="B3" s="3"/>
      <c r="C3" s="4"/>
      <c r="D3" s="3"/>
      <c r="E3" s="3"/>
      <c r="F3" s="3"/>
      <c r="G3" s="3"/>
      <c r="H3" s="3"/>
      <c r="I3" s="3"/>
      <c r="J3" s="3"/>
      <c r="K3" s="3"/>
      <c r="L3" s="3"/>
      <c r="N3" s="6"/>
      <c r="O3" s="7"/>
    </row>
    <row r="4" spans="1:15" ht="15" x14ac:dyDescent="0.25">
      <c r="A4" s="3"/>
      <c r="B4" s="8" t="s">
        <v>25</v>
      </c>
      <c r="C4" s="40" t="str">
        <f t="shared" ref="C4:C13" si="0">IF($D$2=$M$2,M4,IF($D$2=$N$2,N4,O4))</f>
        <v>Tartalomjegyzék</v>
      </c>
      <c r="D4" s="44"/>
      <c r="E4" s="3"/>
      <c r="F4" s="3"/>
      <c r="G4" s="3"/>
      <c r="H4" s="3"/>
      <c r="I4" s="3"/>
      <c r="J4" s="3"/>
      <c r="K4" s="3"/>
      <c r="L4" s="3"/>
      <c r="M4" s="1" t="s">
        <v>26</v>
      </c>
      <c r="N4" s="6" t="s">
        <v>27</v>
      </c>
      <c r="O4" s="7" t="s">
        <v>28</v>
      </c>
    </row>
    <row r="5" spans="1:15" ht="15" x14ac:dyDescent="0.25">
      <c r="A5" s="3"/>
      <c r="B5" s="9" t="s">
        <v>29</v>
      </c>
      <c r="C5" s="40" t="str">
        <f t="shared" si="0"/>
        <v>Excelfüggvények használata</v>
      </c>
      <c r="D5" s="41"/>
      <c r="E5" s="3"/>
      <c r="F5" s="3"/>
      <c r="G5" s="3"/>
      <c r="H5" s="3"/>
      <c r="I5" s="3"/>
      <c r="J5" s="3"/>
      <c r="K5" s="3"/>
      <c r="L5" s="3"/>
      <c r="M5" s="1" t="s">
        <v>30</v>
      </c>
      <c r="N5" s="6" t="s">
        <v>31</v>
      </c>
      <c r="O5" s="7" t="s">
        <v>32</v>
      </c>
    </row>
    <row r="6" spans="1:15" ht="30" x14ac:dyDescent="0.25">
      <c r="A6" s="3"/>
      <c r="B6" s="9" t="s">
        <v>33</v>
      </c>
      <c r="C6" s="40" t="str">
        <f t="shared" si="0"/>
        <v>Függvények ábrázolása, függvény illesztése mérési adatokra</v>
      </c>
      <c r="D6" s="41"/>
      <c r="E6" s="3"/>
      <c r="F6" s="3"/>
      <c r="G6" s="3"/>
      <c r="H6" s="3"/>
      <c r="I6" s="3"/>
      <c r="J6" s="3"/>
      <c r="K6" s="3"/>
      <c r="L6" s="3"/>
      <c r="M6" s="1" t="s">
        <v>34</v>
      </c>
      <c r="N6" s="6" t="s">
        <v>35</v>
      </c>
      <c r="O6" s="7" t="s">
        <v>36</v>
      </c>
    </row>
    <row r="7" spans="1:15" ht="15" x14ac:dyDescent="0.25">
      <c r="A7" s="3"/>
      <c r="B7" s="9" t="s">
        <v>37</v>
      </c>
      <c r="C7" s="40" t="str">
        <f t="shared" si="0"/>
        <v>Gyakoriságok meghatározása és ábrázolása</v>
      </c>
      <c r="D7" s="41"/>
      <c r="E7" s="3"/>
      <c r="F7" s="3"/>
      <c r="G7" s="3"/>
      <c r="H7" s="3"/>
      <c r="I7" s="3"/>
      <c r="J7" s="3"/>
      <c r="K7" s="3"/>
      <c r="L7" s="3"/>
      <c r="M7" s="1" t="s">
        <v>38</v>
      </c>
      <c r="N7" s="6" t="s">
        <v>39</v>
      </c>
      <c r="O7" s="7" t="s">
        <v>40</v>
      </c>
    </row>
    <row r="8" spans="1:15" ht="30" x14ac:dyDescent="0.25">
      <c r="A8" s="3"/>
      <c r="B8" s="9" t="s">
        <v>41</v>
      </c>
      <c r="C8" s="40" t="str">
        <f t="shared" si="0"/>
        <v>Minta paramétereinek meghatározása teljes mintából</v>
      </c>
      <c r="D8" s="41"/>
      <c r="E8" s="3"/>
      <c r="F8" s="3"/>
      <c r="G8" s="3"/>
      <c r="H8" s="3"/>
      <c r="I8" s="3"/>
      <c r="J8" s="3"/>
      <c r="K8" s="3"/>
      <c r="L8" s="3"/>
      <c r="M8" s="1" t="s">
        <v>42</v>
      </c>
      <c r="N8" s="6" t="s">
        <v>43</v>
      </c>
      <c r="O8" s="7" t="s">
        <v>44</v>
      </c>
    </row>
    <row r="9" spans="1:15" ht="30" x14ac:dyDescent="0.25">
      <c r="A9" s="3"/>
      <c r="B9" s="9" t="s">
        <v>45</v>
      </c>
      <c r="C9" s="40" t="str">
        <f t="shared" si="0"/>
        <v>Minta paramétereinek meghatározása gyakorisági eloszlásból</v>
      </c>
      <c r="D9" s="41"/>
      <c r="E9" s="3"/>
      <c r="F9" s="3"/>
      <c r="G9" s="3"/>
      <c r="H9" s="3"/>
      <c r="I9" s="3"/>
      <c r="J9" s="3"/>
      <c r="K9" s="3"/>
      <c r="L9" s="3"/>
      <c r="M9" s="1" t="s">
        <v>46</v>
      </c>
      <c r="N9" s="6" t="s">
        <v>47</v>
      </c>
      <c r="O9" s="7" t="s">
        <v>48</v>
      </c>
    </row>
    <row r="10" spans="1:15" ht="30" x14ac:dyDescent="0.25">
      <c r="A10" s="3"/>
      <c r="B10" s="9" t="s">
        <v>49</v>
      </c>
      <c r="C10" s="40" t="str">
        <f t="shared" si="0"/>
        <v>Valószínűségi eloszlás paramétereinek meghatározása</v>
      </c>
      <c r="D10" s="41"/>
      <c r="E10" s="3"/>
      <c r="F10" s="3"/>
      <c r="G10" s="3"/>
      <c r="H10" s="3"/>
      <c r="I10" s="3"/>
      <c r="J10" s="3"/>
      <c r="K10" s="3"/>
      <c r="L10" s="3"/>
      <c r="M10" s="1" t="s">
        <v>50</v>
      </c>
      <c r="N10" s="6" t="s">
        <v>51</v>
      </c>
      <c r="O10" s="7" t="s">
        <v>52</v>
      </c>
    </row>
    <row r="11" spans="1:15" ht="45" x14ac:dyDescent="0.25">
      <c r="A11" s="3"/>
      <c r="B11" s="9" t="s">
        <v>53</v>
      </c>
      <c r="C11" s="40" t="str">
        <f t="shared" si="0"/>
        <v>Elméleti eloszlás paramétereinek és intervallumainak becslése teljes mintából</v>
      </c>
      <c r="D11" s="41"/>
      <c r="E11" s="3"/>
      <c r="F11" s="3"/>
      <c r="G11" s="3"/>
      <c r="H11" s="3"/>
      <c r="I11" s="3"/>
      <c r="J11" s="3"/>
      <c r="K11" s="3"/>
      <c r="L11" s="3"/>
      <c r="M11" s="1" t="s">
        <v>54</v>
      </c>
      <c r="N11" s="6" t="s">
        <v>55</v>
      </c>
      <c r="O11" s="7" t="s">
        <v>56</v>
      </c>
    </row>
    <row r="12" spans="1:15" ht="45" x14ac:dyDescent="0.25">
      <c r="A12" s="3"/>
      <c r="B12" s="10" t="s">
        <v>57</v>
      </c>
      <c r="C12" s="45" t="str">
        <f t="shared" si="0"/>
        <v>Elméleti eloszlás paramétereinek és intervallumainak becslése minta gyakorisági eloszlása alapján</v>
      </c>
      <c r="D12" s="46"/>
      <c r="E12" s="3"/>
      <c r="F12" s="3"/>
      <c r="G12" s="3"/>
      <c r="H12" s="3"/>
      <c r="I12" s="3"/>
      <c r="J12" s="3"/>
      <c r="K12" s="3"/>
      <c r="L12" s="3"/>
      <c r="M12" s="1" t="s">
        <v>58</v>
      </c>
      <c r="N12" s="6" t="s">
        <v>59</v>
      </c>
      <c r="O12" s="7" t="s">
        <v>60</v>
      </c>
    </row>
    <row r="13" spans="1:15" ht="30" x14ac:dyDescent="0.25">
      <c r="A13" s="3"/>
      <c r="B13" s="9" t="s">
        <v>61</v>
      </c>
      <c r="C13" s="40" t="str">
        <f t="shared" si="0"/>
        <v>Valószínűségszámítás diszkrét eloszlású valószínűségi változókkal</v>
      </c>
      <c r="D13" s="41"/>
      <c r="E13" s="3"/>
      <c r="F13" s="3"/>
      <c r="G13" s="3"/>
      <c r="H13" s="3"/>
      <c r="I13" s="3"/>
      <c r="J13" s="3"/>
      <c r="K13" s="3"/>
      <c r="L13" s="3"/>
      <c r="M13" s="1" t="s">
        <v>62</v>
      </c>
      <c r="N13" s="6" t="s">
        <v>63</v>
      </c>
      <c r="O13" s="7" t="s">
        <v>64</v>
      </c>
    </row>
    <row r="14" spans="1:15" ht="15" x14ac:dyDescent="0.25">
      <c r="A14" s="3"/>
      <c r="B14" s="3"/>
      <c r="C14" s="4"/>
      <c r="D14" s="3"/>
      <c r="E14" s="3"/>
      <c r="F14" s="3"/>
      <c r="G14" s="3"/>
      <c r="H14" s="3"/>
      <c r="I14" s="3"/>
      <c r="J14" s="3"/>
      <c r="K14" s="3"/>
      <c r="L14" s="3"/>
    </row>
    <row r="15" spans="1:15" ht="15" hidden="1" x14ac:dyDescent="0.25"/>
    <row r="16" spans="1:15" ht="15" hidden="1" x14ac:dyDescent="0.25"/>
    <row r="17" customFormat="1" ht="15" hidden="1" x14ac:dyDescent="0.25"/>
    <row r="18" customFormat="1" ht="15" hidden="1" x14ac:dyDescent="0.25"/>
    <row r="19" customFormat="1" ht="15" hidden="1" x14ac:dyDescent="0.25"/>
    <row r="20" customFormat="1" ht="15" hidden="1" x14ac:dyDescent="0.25"/>
    <row r="21" customFormat="1" ht="15" hidden="1" x14ac:dyDescent="0.25"/>
    <row r="22" customFormat="1" ht="15" hidden="1" x14ac:dyDescent="0.25"/>
    <row r="23" customFormat="1" ht="15" hidden="1" x14ac:dyDescent="0.25"/>
    <row r="24" customFormat="1" ht="15" hidden="1" x14ac:dyDescent="0.25"/>
    <row r="25" customFormat="1" ht="15" hidden="1" x14ac:dyDescent="0.25"/>
    <row r="26" customFormat="1" ht="15" hidden="1" x14ac:dyDescent="0.25"/>
    <row r="27" customFormat="1" ht="15" hidden="1" x14ac:dyDescent="0.25"/>
    <row r="28" customFormat="1" ht="15" hidden="1" x14ac:dyDescent="0.25"/>
    <row r="29" customFormat="1" ht="15" hidden="1" x14ac:dyDescent="0.25"/>
    <row r="30" customFormat="1" ht="15" hidden="1" x14ac:dyDescent="0.25"/>
    <row r="31" customFormat="1" ht="15" hidden="1" x14ac:dyDescent="0.25"/>
    <row r="32" customFormat="1" ht="15" hidden="1" x14ac:dyDescent="0.25"/>
    <row r="33" customFormat="1" ht="15" hidden="1" x14ac:dyDescent="0.25"/>
    <row r="34" customFormat="1" ht="15" hidden="1" x14ac:dyDescent="0.25"/>
    <row r="35" customFormat="1" ht="15" hidden="1" x14ac:dyDescent="0.25"/>
    <row r="36" customFormat="1" ht="15" hidden="1" x14ac:dyDescent="0.25"/>
    <row r="37" customFormat="1" ht="15" hidden="1" x14ac:dyDescent="0.25"/>
    <row r="38" customFormat="1" ht="15" hidden="1" x14ac:dyDescent="0.25"/>
    <row r="39" customFormat="1" ht="15" hidden="1" x14ac:dyDescent="0.25"/>
    <row r="40" customFormat="1" ht="15" hidden="1" x14ac:dyDescent="0.25"/>
    <row r="41" customFormat="1" ht="15" hidden="1" x14ac:dyDescent="0.25"/>
    <row r="42" customFormat="1" ht="15" hidden="1" x14ac:dyDescent="0.25"/>
    <row r="43" customFormat="1" ht="15" hidden="1" x14ac:dyDescent="0.25"/>
    <row r="44" customFormat="1" ht="15" hidden="1" x14ac:dyDescent="0.25"/>
    <row r="45" customFormat="1" ht="15" hidden="1" x14ac:dyDescent="0.25"/>
    <row r="46" customFormat="1" ht="15" hidden="1" x14ac:dyDescent="0.25"/>
    <row r="47" customFormat="1" ht="15" hidden="1" x14ac:dyDescent="0.25"/>
    <row r="48" customFormat="1" ht="15" hidden="1" x14ac:dyDescent="0.25"/>
    <row r="49" customFormat="1" ht="15" hidden="1" x14ac:dyDescent="0.25"/>
    <row r="50" customFormat="1" ht="15" hidden="1" x14ac:dyDescent="0.25"/>
    <row r="51" customFormat="1" ht="15" hidden="1" x14ac:dyDescent="0.25"/>
    <row r="52" customFormat="1" ht="15" hidden="1" x14ac:dyDescent="0.25"/>
    <row r="53" customFormat="1" ht="15" hidden="1" x14ac:dyDescent="0.25"/>
    <row r="54" customFormat="1" ht="15" hidden="1" x14ac:dyDescent="0.25"/>
    <row r="55" customFormat="1" ht="15" hidden="1" x14ac:dyDescent="0.25"/>
    <row r="56" customFormat="1" ht="15" hidden="1" x14ac:dyDescent="0.25"/>
    <row r="57" customFormat="1" ht="15" hidden="1" x14ac:dyDescent="0.25"/>
    <row r="58" customFormat="1" ht="15" hidden="1" x14ac:dyDescent="0.25"/>
    <row r="59" customFormat="1" ht="15" hidden="1" x14ac:dyDescent="0.25"/>
    <row r="60" customFormat="1" ht="15" hidden="1" x14ac:dyDescent="0.25"/>
    <row r="61" customFormat="1" ht="15" hidden="1" x14ac:dyDescent="0.25"/>
    <row r="62" customFormat="1" ht="15" hidden="1" x14ac:dyDescent="0.25"/>
    <row r="63" customFormat="1" ht="15" hidden="1" x14ac:dyDescent="0.25"/>
    <row r="64" customFormat="1" ht="15" hidden="1" x14ac:dyDescent="0.25"/>
    <row r="65" customFormat="1" ht="15" hidden="1" x14ac:dyDescent="0.25"/>
    <row r="66" customFormat="1" ht="15" hidden="1" x14ac:dyDescent="0.25"/>
    <row r="67" customFormat="1" ht="15" hidden="1" x14ac:dyDescent="0.25"/>
    <row r="68" customFormat="1" ht="15" hidden="1" x14ac:dyDescent="0.25"/>
    <row r="69" customFormat="1" ht="15" hidden="1" x14ac:dyDescent="0.25"/>
    <row r="70" customFormat="1" ht="15" hidden="1" x14ac:dyDescent="0.25"/>
    <row r="71" customFormat="1" ht="15" hidden="1" x14ac:dyDescent="0.25"/>
    <row r="72" customFormat="1" ht="15" hidden="1" x14ac:dyDescent="0.25"/>
    <row r="73" customFormat="1" ht="15" hidden="1" x14ac:dyDescent="0.25"/>
    <row r="74" customFormat="1" ht="15" hidden="1" x14ac:dyDescent="0.25"/>
    <row r="75" customFormat="1" ht="15" hidden="1" x14ac:dyDescent="0.25"/>
    <row r="76" customFormat="1" ht="15" hidden="1" x14ac:dyDescent="0.25"/>
    <row r="77" customFormat="1" ht="15" hidden="1" x14ac:dyDescent="0.25"/>
    <row r="78" customFormat="1" ht="15" hidden="1" x14ac:dyDescent="0.25"/>
    <row r="79" customFormat="1" ht="15" hidden="1" x14ac:dyDescent="0.25"/>
    <row r="80" customFormat="1" ht="15" hidden="1" x14ac:dyDescent="0.25"/>
    <row r="81" customFormat="1" ht="15" hidden="1" x14ac:dyDescent="0.25"/>
    <row r="82" customFormat="1" ht="15" hidden="1" x14ac:dyDescent="0.25"/>
    <row r="83" customFormat="1" ht="15" hidden="1" x14ac:dyDescent="0.25"/>
    <row r="84" customFormat="1" ht="15" hidden="1" x14ac:dyDescent="0.25"/>
    <row r="85" customFormat="1" ht="15" hidden="1" x14ac:dyDescent="0.25"/>
    <row r="86" customFormat="1" ht="15" hidden="1" x14ac:dyDescent="0.25"/>
    <row r="87" customFormat="1" ht="15" hidden="1" x14ac:dyDescent="0.25"/>
    <row r="88" customFormat="1" ht="15" hidden="1" x14ac:dyDescent="0.25"/>
    <row r="89" customFormat="1" ht="15" hidden="1" x14ac:dyDescent="0.25"/>
    <row r="90" customFormat="1" ht="15" hidden="1" x14ac:dyDescent="0.25"/>
    <row r="91" customFormat="1" ht="15" hidden="1" x14ac:dyDescent="0.25"/>
    <row r="92" customFormat="1" ht="15" hidden="1" x14ac:dyDescent="0.25"/>
    <row r="93" customFormat="1" ht="15" hidden="1" x14ac:dyDescent="0.25"/>
    <row r="94" customFormat="1" ht="15" hidden="1" x14ac:dyDescent="0.25"/>
    <row r="95" customFormat="1" ht="15" hidden="1" x14ac:dyDescent="0.25"/>
    <row r="96" customFormat="1" ht="15" hidden="1" x14ac:dyDescent="0.25"/>
    <row r="97" customFormat="1" ht="15" hidden="1" x14ac:dyDescent="0.25"/>
    <row r="98" customFormat="1" ht="15" hidden="1" x14ac:dyDescent="0.25"/>
    <row r="99" customFormat="1" ht="15" hidden="1" x14ac:dyDescent="0.25"/>
    <row r="100" customFormat="1" ht="15" hidden="1" x14ac:dyDescent="0.25"/>
  </sheetData>
  <sheetProtection password="9B15" sheet="1" objects="1" scenarios="1"/>
  <mergeCells count="11">
    <mergeCell ref="C9:D9"/>
    <mergeCell ref="C10:D10"/>
    <mergeCell ref="C11:D11"/>
    <mergeCell ref="C12:D12"/>
    <mergeCell ref="C13:D13"/>
    <mergeCell ref="C8:D8"/>
    <mergeCell ref="B2:C2"/>
    <mergeCell ref="C4:D4"/>
    <mergeCell ref="C5:D5"/>
    <mergeCell ref="C6:D6"/>
    <mergeCell ref="C7:D7"/>
  </mergeCells>
  <dataValidations count="1">
    <dataValidation type="list" allowBlank="1" showInputMessage="1" showErrorMessage="1" sqref="D2">
      <formula1>nyelv</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4" workbookViewId="0"/>
  </sheetViews>
  <sheetFormatPr defaultColWidth="0" defaultRowHeight="15" zeroHeight="1" x14ac:dyDescent="0.25"/>
  <cols>
    <col min="1" max="1" width="8.7109375" customWidth="1"/>
    <col min="2" max="2" width="35" customWidth="1"/>
    <col min="3" max="3" width="20.140625" customWidth="1"/>
    <col min="4" max="4" width="13.7109375" bestFit="1" customWidth="1"/>
    <col min="5" max="5" width="16.7109375" customWidth="1"/>
    <col min="6" max="6" width="13.28515625" customWidth="1"/>
    <col min="7" max="7" width="12.7109375" customWidth="1"/>
    <col min="8" max="8" width="13.7109375" customWidth="1"/>
    <col min="9" max="9" width="3.7109375" customWidth="1"/>
    <col min="10" max="10" width="34.28515625" customWidth="1"/>
    <col min="11" max="11" width="8.7109375" customWidth="1"/>
    <col min="12" max="12" width="22.140625" bestFit="1" customWidth="1"/>
    <col min="13" max="15" width="35.85546875" hidden="1" customWidth="1"/>
    <col min="16" max="16384" width="8.7109375" hidden="1"/>
  </cols>
  <sheetData>
    <row r="1" spans="1:15" x14ac:dyDescent="0.25">
      <c r="A1" s="3"/>
      <c r="B1" s="3"/>
      <c r="C1" s="3"/>
      <c r="D1" s="3"/>
      <c r="E1" s="3"/>
      <c r="F1" s="3"/>
      <c r="G1" s="3"/>
      <c r="H1" s="3"/>
      <c r="I1" s="3"/>
      <c r="J1" s="3"/>
      <c r="K1" s="3"/>
      <c r="L1" s="3"/>
    </row>
    <row r="2" spans="1:15" ht="40.5" x14ac:dyDescent="0.3">
      <c r="A2" s="3"/>
      <c r="B2" s="12" t="str">
        <f>IF(T!$D$2=T!$M$2,M2,IF(T!$D$2=T!$N$2,N2,O2))</f>
        <v>Írd be a kért értékeket a zöld cellákba!</v>
      </c>
      <c r="C2" s="3"/>
      <c r="D2" s="3"/>
      <c r="E2" s="3"/>
      <c r="F2" s="3"/>
      <c r="G2" s="3"/>
      <c r="H2" s="3"/>
      <c r="I2" s="3"/>
      <c r="J2" s="3"/>
      <c r="K2" s="3"/>
      <c r="L2" s="3"/>
      <c r="M2" s="1" t="s">
        <v>71</v>
      </c>
      <c r="N2" s="6" t="s">
        <v>72</v>
      </c>
      <c r="O2" s="7" t="s">
        <v>73</v>
      </c>
    </row>
    <row r="3" spans="1:15" x14ac:dyDescent="0.25">
      <c r="A3" s="3"/>
      <c r="B3" s="3"/>
      <c r="C3" s="3"/>
      <c r="D3" s="3"/>
      <c r="E3" s="3"/>
      <c r="F3" s="3"/>
      <c r="G3" s="3"/>
      <c r="H3" s="3"/>
      <c r="I3" s="3"/>
      <c r="J3" s="3"/>
      <c r="K3" s="3"/>
      <c r="L3" s="3"/>
    </row>
    <row r="4" spans="1:15" s="1" customFormat="1" x14ac:dyDescent="0.25">
      <c r="A4" s="4"/>
      <c r="B4" s="29" t="str">
        <f>IF(T!$D$2=T!$M$2,M6,IF(T!$D$2=T!$N$2,N6,O6))</f>
        <v>osztály</v>
      </c>
      <c r="C4" s="29" t="str">
        <f>IF(T!$D$2=T!$M$2,M7,IF(T!$D$2=T!$N$2,N7,O7))</f>
        <v>gyakoriság</v>
      </c>
      <c r="D4" s="33"/>
      <c r="E4" s="33"/>
      <c r="F4" s="33"/>
      <c r="G4" s="33"/>
      <c r="H4" s="33"/>
      <c r="I4" s="4"/>
      <c r="J4" s="4"/>
      <c r="K4" s="4"/>
      <c r="L4" s="4"/>
    </row>
    <row r="5" spans="1:15" ht="18" x14ac:dyDescent="0.35">
      <c r="A5" s="3"/>
      <c r="B5" s="30" t="s">
        <v>65</v>
      </c>
      <c r="C5" s="31" t="s">
        <v>66</v>
      </c>
      <c r="D5" s="34"/>
      <c r="E5" s="35"/>
      <c r="F5" s="35"/>
      <c r="G5" s="35"/>
      <c r="H5" s="35"/>
      <c r="I5" s="3"/>
      <c r="J5" s="3"/>
      <c r="K5" s="3"/>
      <c r="L5" s="3"/>
    </row>
    <row r="6" spans="1:15" x14ac:dyDescent="0.25">
      <c r="A6" s="3"/>
      <c r="B6" s="14" t="s">
        <v>0</v>
      </c>
      <c r="C6" s="14">
        <v>2</v>
      </c>
      <c r="D6" s="35"/>
      <c r="E6" s="35"/>
      <c r="F6" s="35"/>
      <c r="G6" s="35"/>
      <c r="H6" s="35"/>
      <c r="I6" s="3"/>
      <c r="J6" s="3"/>
      <c r="K6" s="3"/>
      <c r="L6" s="3"/>
      <c r="M6" s="13" t="s">
        <v>130</v>
      </c>
      <c r="N6" s="13" t="s">
        <v>131</v>
      </c>
      <c r="O6" s="13" t="s">
        <v>132</v>
      </c>
    </row>
    <row r="7" spans="1:15" x14ac:dyDescent="0.25">
      <c r="A7" s="3"/>
      <c r="B7" s="14" t="s">
        <v>1</v>
      </c>
      <c r="C7" s="14">
        <v>2</v>
      </c>
      <c r="D7" s="35"/>
      <c r="E7" s="35"/>
      <c r="F7" s="35"/>
      <c r="G7" s="35"/>
      <c r="H7" s="35"/>
      <c r="I7" s="3"/>
      <c r="J7" s="3"/>
      <c r="K7" s="3"/>
      <c r="L7" s="3"/>
      <c r="M7" s="13" t="s">
        <v>75</v>
      </c>
      <c r="N7" s="16" t="s">
        <v>102</v>
      </c>
      <c r="O7" s="17" t="s">
        <v>104</v>
      </c>
    </row>
    <row r="8" spans="1:15" x14ac:dyDescent="0.25">
      <c r="A8" s="3"/>
      <c r="B8" s="14" t="s">
        <v>2</v>
      </c>
      <c r="C8" s="14">
        <v>1</v>
      </c>
      <c r="D8" s="35"/>
      <c r="E8" s="35"/>
      <c r="F8" s="35"/>
      <c r="G8" s="35"/>
      <c r="H8" s="35"/>
      <c r="I8" s="3"/>
      <c r="J8" s="3"/>
      <c r="K8" s="3"/>
      <c r="L8" s="3"/>
      <c r="M8" s="1" t="s">
        <v>76</v>
      </c>
      <c r="N8" s="6" t="s">
        <v>103</v>
      </c>
      <c r="O8" s="7" t="s">
        <v>105</v>
      </c>
    </row>
    <row r="9" spans="1:15" x14ac:dyDescent="0.25">
      <c r="A9" s="3"/>
      <c r="B9" s="14" t="s">
        <v>3</v>
      </c>
      <c r="C9" s="14">
        <v>11</v>
      </c>
      <c r="D9" s="35"/>
      <c r="E9" s="35"/>
      <c r="F9" s="35"/>
      <c r="G9" s="35"/>
      <c r="H9" s="35"/>
      <c r="I9" s="3"/>
      <c r="J9" s="3"/>
      <c r="K9" s="3"/>
      <c r="L9" s="3"/>
      <c r="M9" s="1" t="s">
        <v>77</v>
      </c>
      <c r="N9" s="6" t="s">
        <v>74</v>
      </c>
      <c r="O9" s="7" t="s">
        <v>81</v>
      </c>
    </row>
    <row r="10" spans="1:15" x14ac:dyDescent="0.25">
      <c r="A10" s="3"/>
      <c r="B10" s="14" t="s">
        <v>4</v>
      </c>
      <c r="C10" s="14">
        <v>21</v>
      </c>
      <c r="D10" s="35"/>
      <c r="E10" s="35"/>
      <c r="F10" s="35"/>
      <c r="G10" s="35"/>
      <c r="H10" s="35"/>
      <c r="I10" s="3"/>
      <c r="J10" s="3"/>
      <c r="K10" s="3"/>
      <c r="L10" s="3"/>
      <c r="M10" s="1" t="s">
        <v>78</v>
      </c>
      <c r="N10" s="6" t="s">
        <v>82</v>
      </c>
      <c r="O10" s="7" t="s">
        <v>83</v>
      </c>
    </row>
    <row r="11" spans="1:15" x14ac:dyDescent="0.25">
      <c r="A11" s="3"/>
      <c r="B11" s="14" t="s">
        <v>5</v>
      </c>
      <c r="C11" s="14">
        <v>27</v>
      </c>
      <c r="D11" s="35"/>
      <c r="E11" s="35"/>
      <c r="F11" s="35"/>
      <c r="G11" s="35"/>
      <c r="H11" s="35"/>
      <c r="I11" s="3"/>
      <c r="J11" s="3"/>
      <c r="K11" s="3"/>
      <c r="L11" s="3"/>
      <c r="M11" s="1" t="s">
        <v>79</v>
      </c>
      <c r="N11" s="6" t="s">
        <v>100</v>
      </c>
      <c r="O11" s="7" t="s">
        <v>84</v>
      </c>
    </row>
    <row r="12" spans="1:15" x14ac:dyDescent="0.25">
      <c r="A12" s="3"/>
      <c r="B12" s="14" t="s">
        <v>6</v>
      </c>
      <c r="C12" s="14">
        <v>44</v>
      </c>
      <c r="D12" s="35"/>
      <c r="E12" s="35"/>
      <c r="F12" s="35"/>
      <c r="G12" s="35"/>
      <c r="H12" s="35"/>
      <c r="I12" s="3"/>
      <c r="J12" s="3"/>
      <c r="K12" s="3"/>
      <c r="L12" s="3"/>
      <c r="M12" s="1" t="s">
        <v>80</v>
      </c>
      <c r="N12" s="6" t="s">
        <v>101</v>
      </c>
      <c r="O12" s="7" t="s">
        <v>85</v>
      </c>
    </row>
    <row r="13" spans="1:15" x14ac:dyDescent="0.25">
      <c r="A13" s="3"/>
      <c r="B13" s="14" t="s">
        <v>7</v>
      </c>
      <c r="C13" s="14">
        <v>49</v>
      </c>
      <c r="D13" s="35"/>
      <c r="E13" s="35"/>
      <c r="F13" s="35"/>
      <c r="G13" s="35"/>
      <c r="H13" s="35"/>
      <c r="I13" s="3"/>
      <c r="J13" s="3"/>
      <c r="K13" s="3"/>
      <c r="L13" s="3"/>
      <c r="N13" s="27"/>
      <c r="O13" s="28"/>
    </row>
    <row r="14" spans="1:15" x14ac:dyDescent="0.25">
      <c r="A14" s="3"/>
      <c r="B14" s="14" t="s">
        <v>8</v>
      </c>
      <c r="C14" s="14">
        <v>70</v>
      </c>
      <c r="D14" s="35"/>
      <c r="E14" s="35"/>
      <c r="F14" s="35"/>
      <c r="G14" s="35"/>
      <c r="H14" s="35"/>
      <c r="I14" s="3"/>
      <c r="J14" s="3"/>
      <c r="K14" s="3"/>
      <c r="L14" s="3"/>
      <c r="M14" s="13" t="s">
        <v>106</v>
      </c>
      <c r="N14" s="13" t="s">
        <v>93</v>
      </c>
      <c r="O14" s="17" t="s">
        <v>116</v>
      </c>
    </row>
    <row r="15" spans="1:15" x14ac:dyDescent="0.25">
      <c r="A15" s="3"/>
      <c r="B15" s="14" t="s">
        <v>9</v>
      </c>
      <c r="C15" s="14">
        <v>76</v>
      </c>
      <c r="D15" s="35"/>
      <c r="E15" s="35"/>
      <c r="F15" s="35"/>
      <c r="G15" s="35"/>
      <c r="H15" s="35"/>
      <c r="I15" s="3"/>
      <c r="J15" s="3"/>
      <c r="K15" s="3"/>
      <c r="L15" s="3"/>
      <c r="M15" s="13" t="s">
        <v>107</v>
      </c>
      <c r="N15" s="13" t="s">
        <v>94</v>
      </c>
      <c r="O15" s="17" t="s">
        <v>117</v>
      </c>
    </row>
    <row r="16" spans="1:15" x14ac:dyDescent="0.25">
      <c r="A16" s="3"/>
      <c r="B16" s="14" t="s">
        <v>10</v>
      </c>
      <c r="C16" s="14">
        <v>68</v>
      </c>
      <c r="D16" s="35"/>
      <c r="E16" s="35"/>
      <c r="F16" s="35"/>
      <c r="G16" s="35"/>
      <c r="H16" s="35"/>
      <c r="I16" s="3"/>
      <c r="J16" s="3"/>
      <c r="K16" s="3"/>
      <c r="L16" s="3"/>
      <c r="M16" s="13" t="s">
        <v>108</v>
      </c>
      <c r="N16" s="13" t="s">
        <v>95</v>
      </c>
      <c r="O16" s="17" t="s">
        <v>118</v>
      </c>
    </row>
    <row r="17" spans="1:15" x14ac:dyDescent="0.25">
      <c r="A17" s="3"/>
      <c r="B17" s="14" t="s">
        <v>11</v>
      </c>
      <c r="C17" s="14">
        <v>49</v>
      </c>
      <c r="D17" s="35"/>
      <c r="E17" s="35"/>
      <c r="F17" s="35"/>
      <c r="G17" s="35"/>
      <c r="H17" s="35"/>
      <c r="I17" s="3"/>
      <c r="J17" s="3"/>
      <c r="K17" s="3"/>
      <c r="L17" s="3"/>
      <c r="M17" s="13" t="s">
        <v>109</v>
      </c>
      <c r="N17" s="16" t="s">
        <v>96</v>
      </c>
      <c r="O17" s="17" t="s">
        <v>119</v>
      </c>
    </row>
    <row r="18" spans="1:15" x14ac:dyDescent="0.25">
      <c r="A18" s="3"/>
      <c r="B18" s="14" t="s">
        <v>12</v>
      </c>
      <c r="C18" s="14">
        <v>32</v>
      </c>
      <c r="D18" s="35"/>
      <c r="E18" s="35"/>
      <c r="F18" s="35"/>
      <c r="G18" s="35"/>
      <c r="H18" s="35"/>
      <c r="I18" s="3"/>
      <c r="J18" s="3"/>
      <c r="K18" s="3"/>
      <c r="L18" s="3"/>
      <c r="M18" s="15"/>
      <c r="N18" s="15"/>
      <c r="O18" s="15"/>
    </row>
    <row r="19" spans="1:15" x14ac:dyDescent="0.25">
      <c r="A19" s="3"/>
      <c r="B19" s="14" t="s">
        <v>13</v>
      </c>
      <c r="C19" s="14">
        <v>27</v>
      </c>
      <c r="D19" s="35"/>
      <c r="E19" s="35"/>
      <c r="F19" s="35"/>
      <c r="G19" s="35"/>
      <c r="H19" s="35"/>
      <c r="I19" s="3"/>
      <c r="J19" s="3"/>
      <c r="K19" s="3"/>
      <c r="L19" s="3"/>
      <c r="M19" s="13" t="s">
        <v>88</v>
      </c>
      <c r="N19" s="16" t="s">
        <v>97</v>
      </c>
      <c r="O19" s="17" t="s">
        <v>98</v>
      </c>
    </row>
    <row r="20" spans="1:15" x14ac:dyDescent="0.25">
      <c r="A20" s="3"/>
      <c r="B20" s="14" t="s">
        <v>14</v>
      </c>
      <c r="C20" s="14">
        <v>9</v>
      </c>
      <c r="D20" s="35"/>
      <c r="E20" s="35"/>
      <c r="F20" s="35"/>
      <c r="G20" s="35"/>
      <c r="H20" s="35"/>
      <c r="I20" s="3"/>
      <c r="J20" s="3"/>
      <c r="K20" s="3"/>
      <c r="L20" s="3"/>
      <c r="M20" s="15"/>
      <c r="N20" s="15"/>
      <c r="O20" s="15"/>
    </row>
    <row r="21" spans="1:15" x14ac:dyDescent="0.25">
      <c r="A21" s="3"/>
      <c r="B21" s="14" t="s">
        <v>15</v>
      </c>
      <c r="C21" s="14">
        <v>10</v>
      </c>
      <c r="D21" s="35"/>
      <c r="E21" s="35"/>
      <c r="F21" s="35"/>
      <c r="G21" s="35"/>
      <c r="H21" s="35"/>
      <c r="I21" s="3"/>
      <c r="J21" s="3"/>
      <c r="K21" s="3"/>
      <c r="L21" s="3"/>
      <c r="M21" s="13" t="s">
        <v>110</v>
      </c>
      <c r="N21" s="13" t="s">
        <v>90</v>
      </c>
      <c r="O21" s="17" t="s">
        <v>120</v>
      </c>
    </row>
    <row r="22" spans="1:15" x14ac:dyDescent="0.25">
      <c r="A22" s="3"/>
      <c r="B22" s="14" t="s">
        <v>16</v>
      </c>
      <c r="C22" s="14">
        <v>2</v>
      </c>
      <c r="D22" s="35"/>
      <c r="E22" s="35"/>
      <c r="F22" s="35"/>
      <c r="G22" s="35"/>
      <c r="H22" s="35"/>
      <c r="I22" s="3"/>
      <c r="J22" s="3"/>
      <c r="K22" s="3"/>
      <c r="L22" s="3"/>
      <c r="M22" s="13" t="s">
        <v>111</v>
      </c>
      <c r="N22" s="13" t="s">
        <v>126</v>
      </c>
      <c r="O22" s="17" t="s">
        <v>121</v>
      </c>
    </row>
    <row r="23" spans="1:15" x14ac:dyDescent="0.25">
      <c r="A23" s="3"/>
      <c r="B23" s="14" t="s">
        <v>17</v>
      </c>
      <c r="C23" s="14">
        <v>0</v>
      </c>
      <c r="D23" s="35"/>
      <c r="E23" s="35"/>
      <c r="F23" s="35"/>
      <c r="G23" s="35"/>
      <c r="H23" s="35"/>
      <c r="I23" s="3"/>
      <c r="J23" s="3"/>
      <c r="K23" s="3"/>
      <c r="L23" s="3"/>
      <c r="M23" s="13" t="s">
        <v>112</v>
      </c>
      <c r="N23" s="13" t="s">
        <v>127</v>
      </c>
      <c r="O23" s="17" t="s">
        <v>122</v>
      </c>
    </row>
    <row r="24" spans="1:15" x14ac:dyDescent="0.25">
      <c r="A24" s="3"/>
      <c r="B24" s="3"/>
      <c r="C24" s="3"/>
      <c r="D24" s="3"/>
      <c r="E24" s="3"/>
      <c r="F24" s="3"/>
      <c r="G24" s="3"/>
      <c r="H24" s="3"/>
      <c r="I24" s="3"/>
      <c r="J24" s="3"/>
      <c r="K24" s="3"/>
      <c r="L24" s="3"/>
      <c r="M24" s="13" t="s">
        <v>113</v>
      </c>
      <c r="N24" s="13" t="s">
        <v>128</v>
      </c>
      <c r="O24" s="17" t="s">
        <v>123</v>
      </c>
    </row>
    <row r="25" spans="1:15" x14ac:dyDescent="0.25">
      <c r="A25" s="3"/>
      <c r="B25" s="3"/>
      <c r="C25" s="3"/>
      <c r="D25" s="3"/>
      <c r="E25" s="3"/>
      <c r="F25" s="3"/>
      <c r="G25" s="3"/>
      <c r="H25" s="3"/>
      <c r="I25" s="3"/>
      <c r="J25" s="3"/>
      <c r="K25" s="3"/>
      <c r="L25" s="3"/>
      <c r="M25" s="13" t="s">
        <v>114</v>
      </c>
      <c r="N25" s="13" t="s">
        <v>129</v>
      </c>
      <c r="O25" s="17" t="s">
        <v>124</v>
      </c>
    </row>
    <row r="26" spans="1:15" x14ac:dyDescent="0.25">
      <c r="A26" s="3"/>
      <c r="B26" s="36"/>
      <c r="C26" s="37"/>
      <c r="D26" s="37"/>
      <c r="E26" s="3"/>
      <c r="F26" s="26"/>
      <c r="G26" s="3"/>
      <c r="H26" s="3"/>
      <c r="I26" s="3"/>
      <c r="J26" s="3"/>
      <c r="K26" s="3"/>
      <c r="L26" s="3"/>
      <c r="M26" s="13"/>
      <c r="N26" s="13"/>
      <c r="O26" s="13"/>
    </row>
    <row r="27" spans="1:15" x14ac:dyDescent="0.25">
      <c r="A27" s="3"/>
      <c r="B27" s="25" t="str">
        <f>IF(T!$D$2=T!$M$2,M15,IF(T!$D$2=T!$N$2,N15,O15))</f>
        <v>átlag</v>
      </c>
      <c r="C27" s="22"/>
      <c r="D27" s="39"/>
      <c r="E27" s="3"/>
      <c r="F27" s="26"/>
      <c r="G27" s="3"/>
      <c r="H27" s="3"/>
      <c r="I27" s="3"/>
      <c r="J27" s="3"/>
      <c r="K27" s="3"/>
      <c r="L27" s="3"/>
      <c r="M27" s="13" t="s">
        <v>115</v>
      </c>
      <c r="N27" s="13" t="s">
        <v>91</v>
      </c>
      <c r="O27" s="17" t="s">
        <v>125</v>
      </c>
    </row>
    <row r="28" spans="1:15" x14ac:dyDescent="0.25">
      <c r="A28" s="3"/>
      <c r="B28" s="36"/>
      <c r="C28" s="37"/>
      <c r="D28" s="37"/>
      <c r="E28" s="3"/>
      <c r="F28" s="26"/>
      <c r="G28" s="3"/>
      <c r="H28" s="3"/>
      <c r="I28" s="3"/>
      <c r="J28" s="18"/>
      <c r="K28" s="3"/>
      <c r="L28" s="3"/>
      <c r="M28" s="15"/>
      <c r="N28" s="15"/>
      <c r="O28" s="15"/>
    </row>
    <row r="29" spans="1:15" x14ac:dyDescent="0.25">
      <c r="A29" s="3"/>
      <c r="B29" s="25" t="str">
        <f>IF(T!$D$2=T!$M$2,M17,IF(T!$D$2=T!$N$2,N17,O17))</f>
        <v>szórás</v>
      </c>
      <c r="C29" s="23"/>
      <c r="D29" s="39"/>
      <c r="E29" s="3"/>
      <c r="F29" s="26"/>
      <c r="G29" s="3"/>
      <c r="H29" s="3"/>
      <c r="I29" s="3"/>
      <c r="J29" s="3"/>
      <c r="K29" s="3"/>
      <c r="L29" s="3"/>
      <c r="M29" s="13" t="s">
        <v>89</v>
      </c>
      <c r="N29" s="13" t="s">
        <v>92</v>
      </c>
      <c r="O29" s="17" t="s">
        <v>99</v>
      </c>
    </row>
    <row r="30" spans="1:15" x14ac:dyDescent="0.25">
      <c r="A30" s="3"/>
      <c r="B30" s="3"/>
      <c r="C30" s="3"/>
      <c r="D30" s="3"/>
      <c r="E30" s="3"/>
      <c r="F30" s="3"/>
      <c r="G30" s="3"/>
      <c r="H30" s="3"/>
      <c r="I30" s="3"/>
      <c r="J30" s="3"/>
      <c r="K30" s="3"/>
      <c r="L30" s="3"/>
      <c r="M30" s="13" t="s">
        <v>111</v>
      </c>
      <c r="N30" s="13" t="s">
        <v>126</v>
      </c>
      <c r="O30" s="17" t="s">
        <v>121</v>
      </c>
    </row>
    <row r="31" spans="1:15" x14ac:dyDescent="0.25">
      <c r="A31" s="3"/>
      <c r="B31" s="36"/>
      <c r="C31" s="38"/>
      <c r="D31" s="37"/>
      <c r="E31" s="3"/>
      <c r="F31" s="3"/>
      <c r="G31" s="3"/>
      <c r="H31" s="3"/>
      <c r="I31" s="3"/>
      <c r="J31" s="3"/>
      <c r="K31" s="3"/>
      <c r="L31" s="3"/>
      <c r="M31" s="13" t="s">
        <v>112</v>
      </c>
      <c r="N31" s="13" t="s">
        <v>127</v>
      </c>
      <c r="O31" s="17" t="s">
        <v>122</v>
      </c>
    </row>
    <row r="32" spans="1:15" x14ac:dyDescent="0.25">
      <c r="A32" s="3"/>
      <c r="B32" s="3"/>
      <c r="C32" s="3"/>
      <c r="D32" s="3"/>
      <c r="E32" s="3"/>
      <c r="F32" s="3"/>
      <c r="G32" s="3"/>
      <c r="H32" s="3"/>
      <c r="I32" s="3"/>
      <c r="J32" s="3"/>
      <c r="K32" s="3"/>
      <c r="L32" s="3"/>
      <c r="M32" s="13" t="s">
        <v>113</v>
      </c>
      <c r="N32" s="13" t="s">
        <v>128</v>
      </c>
      <c r="O32" s="17" t="s">
        <v>123</v>
      </c>
    </row>
    <row r="33" spans="1:15" x14ac:dyDescent="0.25">
      <c r="A33" s="3"/>
      <c r="B33" s="48" t="str">
        <f>IF(T!$D$2=T!$M$2,M21,IF(T!$D$2=T!$N$2,N21,O21))</f>
        <v>referenceiatartomány</v>
      </c>
      <c r="C33" s="49"/>
      <c r="D33" s="22"/>
      <c r="E33" s="3"/>
      <c r="F33" s="3"/>
      <c r="G33" s="3"/>
      <c r="H33" s="3"/>
      <c r="I33" s="3"/>
      <c r="J33" s="3"/>
      <c r="K33" s="3"/>
      <c r="L33" s="3"/>
      <c r="M33" s="13" t="s">
        <v>114</v>
      </c>
      <c r="N33" s="13" t="s">
        <v>129</v>
      </c>
      <c r="O33" s="17" t="s">
        <v>124</v>
      </c>
    </row>
    <row r="34" spans="1:15" ht="14.1" customHeight="1" x14ac:dyDescent="0.25">
      <c r="A34" s="3"/>
      <c r="B34" s="47" t="str">
        <f>IF(T!$D$2=T!$M$2,M22,IF(T!$D$2=T!$N$2,N22,O22))</f>
        <v>alsó határ (durva)</v>
      </c>
      <c r="C34" s="41"/>
      <c r="D34" s="39"/>
      <c r="E34" s="3"/>
      <c r="F34" s="26"/>
      <c r="G34" s="3"/>
      <c r="H34" s="3"/>
      <c r="I34" s="3"/>
      <c r="J34" s="3"/>
      <c r="K34" s="3"/>
      <c r="L34" s="3"/>
      <c r="M34" s="15"/>
      <c r="N34" s="15"/>
      <c r="O34" s="15"/>
    </row>
    <row r="35" spans="1:15" ht="14.1" customHeight="1" x14ac:dyDescent="0.25">
      <c r="A35" s="3"/>
      <c r="B35" s="47" t="str">
        <f>IF(T!$D$2=T!$M$2,M23,IF(T!$D$2=T!$N$2,N23,O23))</f>
        <v>felső határ (durva)</v>
      </c>
      <c r="C35" s="41"/>
      <c r="D35" s="39"/>
      <c r="E35" s="3"/>
      <c r="F35" s="26"/>
      <c r="G35" s="3"/>
      <c r="H35" s="3"/>
      <c r="I35" s="3"/>
      <c r="J35" s="3"/>
      <c r="K35" s="3"/>
      <c r="L35" s="3"/>
    </row>
    <row r="36" spans="1:15" ht="14.1" customHeight="1" x14ac:dyDescent="0.25">
      <c r="A36" s="3"/>
      <c r="B36" s="47" t="str">
        <f>IF(T!$D$2=T!$M$2,M24,IF(T!$D$2=T!$N$2,N24,O24))</f>
        <v>alsó határ (precíz)</v>
      </c>
      <c r="C36" s="41"/>
      <c r="D36" s="39"/>
      <c r="E36" s="3"/>
      <c r="F36" s="26"/>
      <c r="G36" s="3"/>
      <c r="H36" s="3"/>
      <c r="I36" s="3"/>
      <c r="J36" s="3"/>
      <c r="K36" s="3"/>
      <c r="L36" s="3"/>
    </row>
    <row r="37" spans="1:15" ht="14.1" customHeight="1" x14ac:dyDescent="0.25">
      <c r="A37" s="3"/>
      <c r="B37" s="47" t="str">
        <f>IF(T!$D$2=T!$M$2,M25,IF(T!$D$2=T!$N$2,N25,O25))</f>
        <v>felső határ (precíz)</v>
      </c>
      <c r="C37" s="41"/>
      <c r="D37" s="39"/>
      <c r="E37" s="3"/>
      <c r="F37" s="26"/>
      <c r="G37" s="3"/>
      <c r="H37" s="3"/>
      <c r="I37" s="3"/>
      <c r="J37" s="3"/>
      <c r="K37" s="3"/>
      <c r="L37" s="3"/>
    </row>
    <row r="38" spans="1:15" x14ac:dyDescent="0.25">
      <c r="A38" s="3"/>
      <c r="B38" s="4"/>
      <c r="C38" s="3"/>
      <c r="D38" s="3"/>
      <c r="E38" s="3"/>
      <c r="F38" s="3"/>
      <c r="G38" s="3"/>
      <c r="H38" s="3"/>
      <c r="I38" s="3"/>
      <c r="J38" s="3"/>
      <c r="K38" s="3"/>
      <c r="L38" s="3"/>
    </row>
    <row r="39" spans="1:15" x14ac:dyDescent="0.25">
      <c r="A39" s="3"/>
      <c r="B39" s="36"/>
      <c r="C39" s="37"/>
      <c r="D39" s="37"/>
      <c r="E39" s="3"/>
      <c r="F39" s="26"/>
      <c r="G39" s="3"/>
      <c r="H39" s="3"/>
      <c r="I39" s="3"/>
      <c r="J39" s="3"/>
      <c r="K39" s="3"/>
      <c r="L39" s="3"/>
    </row>
    <row r="40" spans="1:15" x14ac:dyDescent="0.25">
      <c r="A40" s="3"/>
      <c r="B40" s="3"/>
      <c r="C40" s="3"/>
      <c r="D40" s="3"/>
      <c r="E40" s="3"/>
      <c r="F40" s="3"/>
      <c r="G40" s="3"/>
      <c r="H40" s="3"/>
      <c r="I40" s="3"/>
      <c r="J40" s="3"/>
      <c r="K40" s="3"/>
      <c r="L40" s="3"/>
    </row>
    <row r="41" spans="1:15" ht="14.1" customHeight="1" x14ac:dyDescent="0.25">
      <c r="A41" s="3"/>
      <c r="B41" s="47" t="str">
        <f>IF(T!$D$2=T!$M$2,M29,IF(T!$D$2=T!$N$2,N29,O29))</f>
        <v>95%-os konfidenciaintervallum</v>
      </c>
      <c r="C41" s="40"/>
      <c r="D41" s="22"/>
      <c r="E41" s="3"/>
      <c r="F41" s="3"/>
      <c r="G41" s="3"/>
      <c r="H41" s="3"/>
      <c r="I41" s="3"/>
      <c r="J41" s="3"/>
      <c r="K41" s="3"/>
      <c r="L41" s="3"/>
    </row>
    <row r="42" spans="1:15" ht="14.1" customHeight="1" x14ac:dyDescent="0.25">
      <c r="A42" s="3"/>
      <c r="B42" s="47" t="str">
        <f>IF(T!$D$2=T!$M$2,M30,IF(T!$D$2=T!$N$2,N30,O30))</f>
        <v>alsó határ (durva)</v>
      </c>
      <c r="C42" s="41"/>
      <c r="D42" s="39"/>
      <c r="E42" s="3"/>
      <c r="F42" s="26"/>
      <c r="G42" s="3"/>
      <c r="H42" s="3"/>
      <c r="I42" s="3"/>
      <c r="J42" s="3"/>
      <c r="K42" s="3"/>
      <c r="L42" s="3"/>
    </row>
    <row r="43" spans="1:15" ht="14.1" customHeight="1" x14ac:dyDescent="0.25">
      <c r="A43" s="3"/>
      <c r="B43" s="47" t="str">
        <f>IF(T!$D$2=T!$M$2,M31,IF(T!$D$2=T!$N$2,N31,O31))</f>
        <v>felső határ (durva)</v>
      </c>
      <c r="C43" s="41"/>
      <c r="D43" s="39"/>
      <c r="E43" s="3"/>
      <c r="F43" s="26"/>
      <c r="G43" s="3"/>
      <c r="H43" s="3"/>
      <c r="I43" s="3"/>
      <c r="J43" s="3"/>
      <c r="K43" s="3"/>
      <c r="L43" s="3"/>
    </row>
    <row r="44" spans="1:15" ht="14.1" customHeight="1" x14ac:dyDescent="0.25">
      <c r="A44" s="3"/>
      <c r="B44" s="47" t="str">
        <f>IF(T!$D$2=T!$M$2,M32,IF(T!$D$2=T!$N$2,N32,O32))</f>
        <v>alsó határ (precíz)</v>
      </c>
      <c r="C44" s="41"/>
      <c r="D44" s="39"/>
      <c r="E44" s="3"/>
      <c r="F44" s="26"/>
      <c r="G44" s="3"/>
      <c r="H44" s="3"/>
      <c r="I44" s="3"/>
      <c r="J44" s="3"/>
      <c r="K44" s="3"/>
      <c r="L44" s="3"/>
    </row>
    <row r="45" spans="1:15" ht="14.1" customHeight="1" x14ac:dyDescent="0.25">
      <c r="A45" s="3"/>
      <c r="B45" s="47" t="str">
        <f>IF(T!$D$2=T!$M$2,M33,IF(T!$D$2=T!$N$2,N33,O33))</f>
        <v>felső határ (precíz)</v>
      </c>
      <c r="C45" s="41"/>
      <c r="D45" s="39"/>
      <c r="E45" s="3"/>
      <c r="F45" s="26"/>
      <c r="G45" s="3"/>
      <c r="H45" s="3"/>
      <c r="I45" s="3"/>
      <c r="J45" s="3"/>
      <c r="K45" s="3"/>
      <c r="L45" s="3"/>
    </row>
    <row r="46" spans="1:15" x14ac:dyDescent="0.25">
      <c r="A46" s="3"/>
      <c r="B46" s="3"/>
      <c r="C46" s="3"/>
      <c r="D46" s="3"/>
      <c r="E46" s="3"/>
      <c r="F46" s="3"/>
      <c r="G46" s="3"/>
      <c r="H46" s="3"/>
      <c r="I46" s="3"/>
      <c r="J46" s="3"/>
      <c r="K46" s="3"/>
      <c r="L46" s="3"/>
    </row>
    <row r="47" spans="1:15" x14ac:dyDescent="0.25">
      <c r="A47" s="3"/>
      <c r="B47" s="3"/>
      <c r="C47" s="3"/>
      <c r="D47" s="3"/>
      <c r="E47" s="3"/>
      <c r="F47" s="3"/>
      <c r="G47" s="3"/>
      <c r="H47" s="3"/>
      <c r="I47" s="3"/>
      <c r="J47" s="3"/>
      <c r="K47" s="3"/>
      <c r="L47" s="3"/>
    </row>
    <row r="48" spans="1:15" x14ac:dyDescent="0.25">
      <c r="A48" s="3"/>
      <c r="B48" s="3"/>
      <c r="C48" s="3"/>
      <c r="D48" s="3"/>
      <c r="E48" s="3"/>
      <c r="F48" s="3"/>
      <c r="G48" s="3"/>
      <c r="H48" s="3"/>
      <c r="I48" s="3"/>
      <c r="J48" s="3"/>
      <c r="K48" s="3"/>
      <c r="L48" s="3"/>
    </row>
  </sheetData>
  <mergeCells count="10">
    <mergeCell ref="B33:C33"/>
    <mergeCell ref="B34:C34"/>
    <mergeCell ref="B35:C35"/>
    <mergeCell ref="B36:C36"/>
    <mergeCell ref="B37:C37"/>
    <mergeCell ref="B41:C41"/>
    <mergeCell ref="B42:C42"/>
    <mergeCell ref="B43:C43"/>
    <mergeCell ref="B44:C44"/>
    <mergeCell ref="B45:C45"/>
  </mergeCell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heetViews>
  <sheetFormatPr defaultColWidth="0" defaultRowHeight="15" zeroHeight="1" x14ac:dyDescent="0.25"/>
  <cols>
    <col min="1" max="1" width="8.7109375" customWidth="1"/>
    <col min="2" max="2" width="35" customWidth="1"/>
    <col min="3" max="3" width="20.140625" customWidth="1"/>
    <col min="4" max="4" width="13.7109375" bestFit="1" customWidth="1"/>
    <col min="5" max="5" width="16.7109375" customWidth="1"/>
    <col min="6" max="6" width="13.28515625" customWidth="1"/>
    <col min="7" max="7" width="12.7109375" customWidth="1"/>
    <col min="8" max="8" width="13.7109375" customWidth="1"/>
    <col min="9" max="9" width="3.7109375" customWidth="1"/>
    <col min="10" max="10" width="34.28515625" customWidth="1"/>
    <col min="11" max="11" width="8.7109375" customWidth="1"/>
    <col min="12" max="12" width="22.140625" bestFit="1" customWidth="1"/>
    <col min="13" max="15" width="35.85546875" hidden="1" customWidth="1"/>
    <col min="16" max="16384" width="8.7109375" hidden="1"/>
  </cols>
  <sheetData>
    <row r="1" spans="1:15" x14ac:dyDescent="0.25">
      <c r="A1" s="3"/>
      <c r="B1" s="3"/>
      <c r="C1" s="3"/>
      <c r="D1" s="3"/>
      <c r="E1" s="3"/>
      <c r="F1" s="3"/>
      <c r="G1" s="3"/>
      <c r="H1" s="3"/>
      <c r="I1" s="3"/>
      <c r="J1" s="3"/>
      <c r="K1" s="3"/>
      <c r="L1" s="3"/>
    </row>
    <row r="2" spans="1:15" ht="40.5" x14ac:dyDescent="0.3">
      <c r="A2" s="3"/>
      <c r="B2" s="12" t="str">
        <f>IF(T!$D$2=T!$M$2,M2,IF(T!$D$2=T!$N$2,N2,O2))</f>
        <v>Írd be a kért értékeket a zöld cellákba!</v>
      </c>
      <c r="C2" s="3"/>
      <c r="D2" s="3"/>
      <c r="E2" s="3"/>
      <c r="F2" s="3"/>
      <c r="G2" s="3"/>
      <c r="H2" s="3"/>
      <c r="I2" s="3"/>
      <c r="J2" s="3"/>
      <c r="K2" s="3"/>
      <c r="L2" s="3"/>
      <c r="M2" s="1" t="s">
        <v>71</v>
      </c>
      <c r="N2" s="6" t="s">
        <v>72</v>
      </c>
      <c r="O2" s="7" t="s">
        <v>73</v>
      </c>
    </row>
    <row r="3" spans="1:15" x14ac:dyDescent="0.25">
      <c r="A3" s="3"/>
      <c r="B3" s="3"/>
      <c r="C3" s="3"/>
      <c r="D3" s="3"/>
      <c r="E3" s="3"/>
      <c r="F3" s="3"/>
      <c r="G3" s="3"/>
      <c r="H3" s="3"/>
      <c r="I3" s="3"/>
      <c r="J3" s="3"/>
      <c r="K3" s="3"/>
      <c r="L3" s="3"/>
    </row>
    <row r="4" spans="1:15" s="1" customFormat="1" ht="45" customHeight="1" x14ac:dyDescent="0.25">
      <c r="A4" s="4"/>
      <c r="B4" s="29" t="str">
        <f>IF(T!$D$2=T!$M$2,M6,IF(T!$D$2=T!$N$2,N6,O6))</f>
        <v>osztály</v>
      </c>
      <c r="C4" s="29" t="str">
        <f>IF(T!$D$2=T!$M$2,M7,IF(T!$D$2=T!$N$2,N7,O7))</f>
        <v>gyakoriság</v>
      </c>
      <c r="D4" s="1" t="str">
        <f>IF(T!$D$2=T!$M$2,M8,IF(T!$D$2=T!$N$2,N8,O8))</f>
        <v>osztályközép</v>
      </c>
      <c r="E4" s="1" t="str">
        <f>IF(T!$D$2=T!$M$2,M9,IF(T!$D$2=T!$N$2,N9,O9))</f>
        <v>súlyozott osztályközép</v>
      </c>
      <c r="F4" s="1" t="str">
        <f>IF(T!$D$2=T!$M$2,M10,IF(T!$D$2=T!$N$2,N10,O10))</f>
        <v>eltérés</v>
      </c>
      <c r="G4" s="1" t="str">
        <f>IF(T!$D$2=T!$M$2,M11,IF(T!$D$2=T!$N$2,N11,O11))</f>
        <v>eltérésnégyzet</v>
      </c>
      <c r="H4" s="1" t="str">
        <f>IF(T!$D$2=T!$M$2,M12,IF(T!$D$2=T!$N$2,N12,O12))</f>
        <v>súlyozott eltérésnégyzet</v>
      </c>
      <c r="I4" s="4"/>
      <c r="J4" s="4"/>
      <c r="K4" s="4"/>
      <c r="L4" s="4"/>
    </row>
    <row r="5" spans="1:15" ht="18.75" x14ac:dyDescent="0.35">
      <c r="A5" s="3"/>
      <c r="B5" s="30" t="s">
        <v>65</v>
      </c>
      <c r="C5" s="31" t="s">
        <v>66</v>
      </c>
      <c r="D5" s="11" t="s">
        <v>67</v>
      </c>
      <c r="E5" t="s">
        <v>18</v>
      </c>
      <c r="F5" t="s">
        <v>68</v>
      </c>
      <c r="G5" t="s">
        <v>69</v>
      </c>
      <c r="H5" t="s">
        <v>70</v>
      </c>
      <c r="I5" s="3"/>
      <c r="J5" s="3"/>
      <c r="K5" s="3"/>
      <c r="L5" s="3"/>
    </row>
    <row r="6" spans="1:15" x14ac:dyDescent="0.25">
      <c r="A6" s="3"/>
      <c r="B6" s="14" t="s">
        <v>0</v>
      </c>
      <c r="C6" s="14">
        <v>2</v>
      </c>
      <c r="D6">
        <v>2.7</v>
      </c>
      <c r="E6">
        <f>C6*D6</f>
        <v>5.4</v>
      </c>
      <c r="F6">
        <f t="shared" ref="F6:F23" si="0">D6-D$27</f>
        <v>-1.7476000000000003</v>
      </c>
      <c r="G6">
        <f>F6^2</f>
        <v>3.054105760000001</v>
      </c>
      <c r="H6">
        <f>C6*G6</f>
        <v>6.108211520000002</v>
      </c>
      <c r="I6" s="3"/>
      <c r="J6" s="3"/>
      <c r="K6" s="3"/>
      <c r="L6" s="3"/>
      <c r="M6" s="13" t="s">
        <v>130</v>
      </c>
      <c r="N6" s="13" t="s">
        <v>131</v>
      </c>
      <c r="O6" s="13" t="s">
        <v>132</v>
      </c>
    </row>
    <row r="7" spans="1:15" x14ac:dyDescent="0.25">
      <c r="A7" s="3"/>
      <c r="B7" s="14" t="s">
        <v>1</v>
      </c>
      <c r="C7" s="14">
        <v>2</v>
      </c>
      <c r="D7">
        <v>2.9</v>
      </c>
      <c r="E7">
        <f t="shared" ref="E7:E23" si="1">C7*D7</f>
        <v>5.8</v>
      </c>
      <c r="F7">
        <f t="shared" si="0"/>
        <v>-1.5476000000000005</v>
      </c>
      <c r="G7">
        <f t="shared" ref="G7:G23" si="2">F7^2</f>
        <v>2.3950657600000018</v>
      </c>
      <c r="H7">
        <f t="shared" ref="H7:H23" si="3">C7*G7</f>
        <v>4.7901315200000036</v>
      </c>
      <c r="I7" s="3"/>
      <c r="J7" s="3"/>
      <c r="K7" s="3"/>
      <c r="L7" s="3"/>
      <c r="M7" s="13" t="s">
        <v>75</v>
      </c>
      <c r="N7" s="16" t="s">
        <v>102</v>
      </c>
      <c r="O7" s="17" t="s">
        <v>104</v>
      </c>
    </row>
    <row r="8" spans="1:15" x14ac:dyDescent="0.25">
      <c r="A8" s="3"/>
      <c r="B8" s="14" t="s">
        <v>2</v>
      </c>
      <c r="C8" s="14">
        <v>1</v>
      </c>
      <c r="D8">
        <v>3.1</v>
      </c>
      <c r="E8">
        <f t="shared" si="1"/>
        <v>3.1</v>
      </c>
      <c r="F8">
        <f t="shared" si="0"/>
        <v>-1.3476000000000004</v>
      </c>
      <c r="G8">
        <f t="shared" si="2"/>
        <v>1.8160257600000009</v>
      </c>
      <c r="H8">
        <f t="shared" si="3"/>
        <v>1.8160257600000009</v>
      </c>
      <c r="I8" s="3"/>
      <c r="J8" s="3"/>
      <c r="K8" s="3"/>
      <c r="L8" s="3"/>
      <c r="M8" s="1" t="s">
        <v>76</v>
      </c>
      <c r="N8" s="6" t="s">
        <v>103</v>
      </c>
      <c r="O8" s="7" t="s">
        <v>105</v>
      </c>
    </row>
    <row r="9" spans="1:15" x14ac:dyDescent="0.25">
      <c r="A9" s="3"/>
      <c r="B9" s="14" t="s">
        <v>3</v>
      </c>
      <c r="C9" s="14">
        <v>11</v>
      </c>
      <c r="D9">
        <v>3.3</v>
      </c>
      <c r="E9">
        <f t="shared" si="1"/>
        <v>36.299999999999997</v>
      </c>
      <c r="F9">
        <f t="shared" si="0"/>
        <v>-1.1476000000000006</v>
      </c>
      <c r="G9">
        <f t="shared" si="2"/>
        <v>1.3169857600000014</v>
      </c>
      <c r="H9">
        <f t="shared" si="3"/>
        <v>14.486843360000016</v>
      </c>
      <c r="I9" s="3"/>
      <c r="J9" s="3"/>
      <c r="K9" s="3"/>
      <c r="L9" s="3"/>
      <c r="M9" s="1" t="s">
        <v>77</v>
      </c>
      <c r="N9" s="6" t="s">
        <v>74</v>
      </c>
      <c r="O9" s="7" t="s">
        <v>81</v>
      </c>
    </row>
    <row r="10" spans="1:15" x14ac:dyDescent="0.25">
      <c r="A10" s="3"/>
      <c r="B10" s="14" t="s">
        <v>4</v>
      </c>
      <c r="C10" s="14">
        <v>21</v>
      </c>
      <c r="D10">
        <v>3.5</v>
      </c>
      <c r="E10">
        <f t="shared" si="1"/>
        <v>73.5</v>
      </c>
      <c r="F10">
        <f t="shared" si="0"/>
        <v>-0.94760000000000044</v>
      </c>
      <c r="G10">
        <f t="shared" si="2"/>
        <v>0.89794576000000081</v>
      </c>
      <c r="H10">
        <f t="shared" si="3"/>
        <v>18.856860960000017</v>
      </c>
      <c r="I10" s="3"/>
      <c r="J10" s="3"/>
      <c r="K10" s="3"/>
      <c r="L10" s="3"/>
      <c r="M10" s="1" t="s">
        <v>78</v>
      </c>
      <c r="N10" s="6" t="s">
        <v>82</v>
      </c>
      <c r="O10" s="7" t="s">
        <v>83</v>
      </c>
    </row>
    <row r="11" spans="1:15" x14ac:dyDescent="0.25">
      <c r="A11" s="3"/>
      <c r="B11" s="14" t="s">
        <v>5</v>
      </c>
      <c r="C11" s="14">
        <v>27</v>
      </c>
      <c r="D11">
        <v>3.7</v>
      </c>
      <c r="E11">
        <f t="shared" si="1"/>
        <v>99.9</v>
      </c>
      <c r="F11">
        <f t="shared" si="0"/>
        <v>-0.74760000000000026</v>
      </c>
      <c r="G11">
        <f t="shared" si="2"/>
        <v>0.55890576000000036</v>
      </c>
      <c r="H11">
        <f t="shared" si="3"/>
        <v>15.09045552000001</v>
      </c>
      <c r="I11" s="3"/>
      <c r="J11" s="3"/>
      <c r="K11" s="3"/>
      <c r="L11" s="3"/>
      <c r="M11" s="1" t="s">
        <v>79</v>
      </c>
      <c r="N11" s="6" t="s">
        <v>100</v>
      </c>
      <c r="O11" s="7" t="s">
        <v>84</v>
      </c>
    </row>
    <row r="12" spans="1:15" x14ac:dyDescent="0.25">
      <c r="A12" s="3"/>
      <c r="B12" s="14" t="s">
        <v>6</v>
      </c>
      <c r="C12" s="14">
        <v>44</v>
      </c>
      <c r="D12">
        <v>3.9</v>
      </c>
      <c r="E12">
        <f t="shared" si="1"/>
        <v>171.6</v>
      </c>
      <c r="F12">
        <f t="shared" si="0"/>
        <v>-0.54760000000000053</v>
      </c>
      <c r="G12">
        <f t="shared" si="2"/>
        <v>0.29986576000000059</v>
      </c>
      <c r="H12">
        <f t="shared" si="3"/>
        <v>13.194093440000026</v>
      </c>
      <c r="I12" s="3"/>
      <c r="J12" s="3"/>
      <c r="K12" s="3"/>
      <c r="L12" s="3"/>
      <c r="M12" s="1" t="s">
        <v>80</v>
      </c>
      <c r="N12" s="6" t="s">
        <v>101</v>
      </c>
      <c r="O12" s="7" t="s">
        <v>85</v>
      </c>
    </row>
    <row r="13" spans="1:15" x14ac:dyDescent="0.25">
      <c r="A13" s="3"/>
      <c r="B13" s="14" t="s">
        <v>7</v>
      </c>
      <c r="C13" s="14">
        <v>49</v>
      </c>
      <c r="D13">
        <v>4.0999999999999996</v>
      </c>
      <c r="E13">
        <f t="shared" si="1"/>
        <v>200.89999999999998</v>
      </c>
      <c r="F13">
        <f t="shared" si="0"/>
        <v>-0.3476000000000008</v>
      </c>
      <c r="G13">
        <f t="shared" si="2"/>
        <v>0.12082576000000056</v>
      </c>
      <c r="H13">
        <f t="shared" si="3"/>
        <v>5.9204622400000275</v>
      </c>
      <c r="I13" s="3"/>
      <c r="J13" s="3"/>
      <c r="K13" s="3"/>
      <c r="L13" s="3"/>
      <c r="N13" s="27"/>
      <c r="O13" s="28"/>
    </row>
    <row r="14" spans="1:15" x14ac:dyDescent="0.25">
      <c r="A14" s="3"/>
      <c r="B14" s="14" t="s">
        <v>8</v>
      </c>
      <c r="C14" s="14">
        <v>70</v>
      </c>
      <c r="D14">
        <v>4.3</v>
      </c>
      <c r="E14">
        <f t="shared" si="1"/>
        <v>301</v>
      </c>
      <c r="F14">
        <f t="shared" si="0"/>
        <v>-0.14760000000000062</v>
      </c>
      <c r="G14">
        <f t="shared" si="2"/>
        <v>2.1785760000000182E-2</v>
      </c>
      <c r="H14">
        <f t="shared" si="3"/>
        <v>1.5250032000000127</v>
      </c>
      <c r="I14" s="3"/>
      <c r="J14" s="3"/>
      <c r="K14" s="3"/>
      <c r="L14" s="3"/>
      <c r="M14" s="13" t="s">
        <v>106</v>
      </c>
      <c r="N14" s="13" t="s">
        <v>93</v>
      </c>
      <c r="O14" s="17" t="s">
        <v>116</v>
      </c>
    </row>
    <row r="15" spans="1:15" x14ac:dyDescent="0.25">
      <c r="A15" s="3"/>
      <c r="B15" s="14" t="s">
        <v>9</v>
      </c>
      <c r="C15" s="14">
        <v>76</v>
      </c>
      <c r="D15">
        <v>4.5</v>
      </c>
      <c r="E15">
        <f t="shared" si="1"/>
        <v>342</v>
      </c>
      <c r="F15">
        <f t="shared" si="0"/>
        <v>5.2399999999999558E-2</v>
      </c>
      <c r="G15">
        <f t="shared" si="2"/>
        <v>2.7457599999999539E-3</v>
      </c>
      <c r="H15">
        <f t="shared" si="3"/>
        <v>0.20867775999999649</v>
      </c>
      <c r="I15" s="3"/>
      <c r="J15" s="3"/>
      <c r="K15" s="3"/>
      <c r="L15" s="3"/>
      <c r="M15" s="13" t="s">
        <v>107</v>
      </c>
      <c r="N15" s="13" t="s">
        <v>94</v>
      </c>
      <c r="O15" s="17" t="s">
        <v>117</v>
      </c>
    </row>
    <row r="16" spans="1:15" x14ac:dyDescent="0.25">
      <c r="A16" s="3"/>
      <c r="B16" s="14" t="s">
        <v>10</v>
      </c>
      <c r="C16" s="14">
        <v>68</v>
      </c>
      <c r="D16">
        <v>4.7</v>
      </c>
      <c r="E16">
        <f t="shared" si="1"/>
        <v>319.60000000000002</v>
      </c>
      <c r="F16">
        <f t="shared" si="0"/>
        <v>0.25239999999999974</v>
      </c>
      <c r="G16">
        <f t="shared" si="2"/>
        <v>6.3705759999999861E-2</v>
      </c>
      <c r="H16">
        <f t="shared" si="3"/>
        <v>4.3319916799999909</v>
      </c>
      <c r="I16" s="3"/>
      <c r="J16" s="3"/>
      <c r="K16" s="3"/>
      <c r="L16" s="3"/>
      <c r="M16" s="13" t="s">
        <v>108</v>
      </c>
      <c r="N16" s="13" t="s">
        <v>95</v>
      </c>
      <c r="O16" s="17" t="s">
        <v>118</v>
      </c>
    </row>
    <row r="17" spans="1:15" x14ac:dyDescent="0.25">
      <c r="A17" s="3"/>
      <c r="B17" s="14" t="s">
        <v>11</v>
      </c>
      <c r="C17" s="14">
        <v>49</v>
      </c>
      <c r="D17">
        <v>4.9000000000000004</v>
      </c>
      <c r="E17">
        <f t="shared" si="1"/>
        <v>240.10000000000002</v>
      </c>
      <c r="F17">
        <f t="shared" si="0"/>
        <v>0.45239999999999991</v>
      </c>
      <c r="G17">
        <f t="shared" si="2"/>
        <v>0.20466575999999992</v>
      </c>
      <c r="H17">
        <f t="shared" si="3"/>
        <v>10.028622239999995</v>
      </c>
      <c r="I17" s="3"/>
      <c r="J17" s="3"/>
      <c r="K17" s="3"/>
      <c r="L17" s="3"/>
      <c r="M17" s="13" t="s">
        <v>109</v>
      </c>
      <c r="N17" s="16" t="s">
        <v>96</v>
      </c>
      <c r="O17" s="17" t="s">
        <v>119</v>
      </c>
    </row>
    <row r="18" spans="1:15" x14ac:dyDescent="0.25">
      <c r="A18" s="3"/>
      <c r="B18" s="14" t="s">
        <v>12</v>
      </c>
      <c r="C18" s="14">
        <v>32</v>
      </c>
      <c r="D18">
        <v>5.0999999999999996</v>
      </c>
      <c r="E18">
        <f t="shared" si="1"/>
        <v>163.19999999999999</v>
      </c>
      <c r="F18">
        <f t="shared" si="0"/>
        <v>0.6523999999999992</v>
      </c>
      <c r="G18">
        <f t="shared" si="2"/>
        <v>0.42562575999999896</v>
      </c>
      <c r="H18">
        <f t="shared" si="3"/>
        <v>13.620024319999967</v>
      </c>
      <c r="I18" s="3"/>
      <c r="J18" s="3"/>
      <c r="K18" s="3"/>
      <c r="L18" s="3"/>
      <c r="M18" s="15"/>
      <c r="N18" s="15"/>
      <c r="O18" s="15"/>
    </row>
    <row r="19" spans="1:15" x14ac:dyDescent="0.25">
      <c r="A19" s="3"/>
      <c r="B19" s="14" t="s">
        <v>13</v>
      </c>
      <c r="C19" s="14">
        <v>27</v>
      </c>
      <c r="D19">
        <v>5.3</v>
      </c>
      <c r="E19">
        <f t="shared" si="1"/>
        <v>143.1</v>
      </c>
      <c r="F19">
        <f t="shared" si="0"/>
        <v>0.85239999999999938</v>
      </c>
      <c r="G19">
        <f t="shared" si="2"/>
        <v>0.72658575999999897</v>
      </c>
      <c r="H19">
        <f t="shared" si="3"/>
        <v>19.617815519999972</v>
      </c>
      <c r="I19" s="3"/>
      <c r="J19" s="3"/>
      <c r="K19" s="3"/>
      <c r="L19" s="3"/>
      <c r="M19" s="13" t="s">
        <v>88</v>
      </c>
      <c r="N19" s="16" t="s">
        <v>97</v>
      </c>
      <c r="O19" s="17" t="s">
        <v>98</v>
      </c>
    </row>
    <row r="20" spans="1:15" x14ac:dyDescent="0.25">
      <c r="A20" s="3"/>
      <c r="B20" s="14" t="s">
        <v>14</v>
      </c>
      <c r="C20" s="14">
        <v>9</v>
      </c>
      <c r="D20">
        <v>5.5</v>
      </c>
      <c r="E20">
        <f t="shared" si="1"/>
        <v>49.5</v>
      </c>
      <c r="F20">
        <f t="shared" si="0"/>
        <v>1.0523999999999996</v>
      </c>
      <c r="G20">
        <f t="shared" si="2"/>
        <v>1.1075457599999992</v>
      </c>
      <c r="H20">
        <f t="shared" si="3"/>
        <v>9.9679118399999922</v>
      </c>
      <c r="I20" s="3"/>
      <c r="J20" s="3"/>
      <c r="K20" s="3"/>
      <c r="L20" s="3"/>
      <c r="M20" s="15"/>
      <c r="N20" s="15"/>
      <c r="O20" s="15"/>
    </row>
    <row r="21" spans="1:15" x14ac:dyDescent="0.25">
      <c r="A21" s="3"/>
      <c r="B21" s="14" t="s">
        <v>15</v>
      </c>
      <c r="C21" s="14">
        <v>10</v>
      </c>
      <c r="D21">
        <v>5.7</v>
      </c>
      <c r="E21">
        <f t="shared" si="1"/>
        <v>57</v>
      </c>
      <c r="F21">
        <f t="shared" si="0"/>
        <v>1.2523999999999997</v>
      </c>
      <c r="G21">
        <f t="shared" si="2"/>
        <v>1.5685057599999994</v>
      </c>
      <c r="H21">
        <f t="shared" si="3"/>
        <v>15.685057599999993</v>
      </c>
      <c r="I21" s="3"/>
      <c r="J21" s="3"/>
      <c r="K21" s="3"/>
      <c r="L21" s="3"/>
      <c r="M21" s="13" t="s">
        <v>110</v>
      </c>
      <c r="N21" s="13" t="s">
        <v>90</v>
      </c>
      <c r="O21" s="17" t="s">
        <v>120</v>
      </c>
    </row>
    <row r="22" spans="1:15" x14ac:dyDescent="0.25">
      <c r="A22" s="3"/>
      <c r="B22" s="14" t="s">
        <v>16</v>
      </c>
      <c r="C22" s="14">
        <v>2</v>
      </c>
      <c r="D22">
        <v>5.9</v>
      </c>
      <c r="E22">
        <f t="shared" si="1"/>
        <v>11.8</v>
      </c>
      <c r="F22">
        <f t="shared" si="0"/>
        <v>1.4523999999999999</v>
      </c>
      <c r="G22">
        <f t="shared" si="2"/>
        <v>2.10946576</v>
      </c>
      <c r="H22">
        <f t="shared" si="3"/>
        <v>4.2189315199999999</v>
      </c>
      <c r="I22" s="3"/>
      <c r="J22" s="3"/>
      <c r="K22" s="3"/>
      <c r="L22" s="3"/>
      <c r="M22" s="13" t="s">
        <v>111</v>
      </c>
      <c r="N22" s="13" t="s">
        <v>126</v>
      </c>
      <c r="O22" s="17" t="s">
        <v>121</v>
      </c>
    </row>
    <row r="23" spans="1:15" x14ac:dyDescent="0.25">
      <c r="A23" s="3"/>
      <c r="B23" s="14" t="s">
        <v>17</v>
      </c>
      <c r="C23" s="14">
        <v>0</v>
      </c>
      <c r="D23">
        <v>6.1</v>
      </c>
      <c r="E23">
        <f t="shared" si="1"/>
        <v>0</v>
      </c>
      <c r="F23">
        <f t="shared" si="0"/>
        <v>1.6523999999999992</v>
      </c>
      <c r="G23">
        <f t="shared" si="2"/>
        <v>2.7304257599999975</v>
      </c>
      <c r="H23">
        <f t="shared" si="3"/>
        <v>0</v>
      </c>
      <c r="I23" s="3"/>
      <c r="J23" s="3"/>
      <c r="K23" s="3"/>
      <c r="L23" s="3"/>
      <c r="M23" s="13" t="s">
        <v>112</v>
      </c>
      <c r="N23" s="13" t="s">
        <v>127</v>
      </c>
      <c r="O23" s="17" t="s">
        <v>122</v>
      </c>
    </row>
    <row r="24" spans="1:15" x14ac:dyDescent="0.25">
      <c r="A24" s="3"/>
      <c r="B24" s="3"/>
      <c r="C24" s="3"/>
      <c r="D24" s="3"/>
      <c r="E24" s="3"/>
      <c r="F24" s="3"/>
      <c r="G24" s="3"/>
      <c r="H24" s="3"/>
      <c r="I24" s="3"/>
      <c r="J24" s="3"/>
      <c r="K24" s="3"/>
      <c r="L24" s="3"/>
      <c r="M24" s="13" t="s">
        <v>113</v>
      </c>
      <c r="N24" s="13" t="s">
        <v>128</v>
      </c>
      <c r="O24" s="17" t="s">
        <v>123</v>
      </c>
    </row>
    <row r="25" spans="1:15" x14ac:dyDescent="0.25">
      <c r="A25" s="3"/>
      <c r="B25" s="3"/>
      <c r="C25" s="3"/>
      <c r="D25" s="3"/>
      <c r="E25" s="3"/>
      <c r="F25" s="3"/>
      <c r="G25" s="3"/>
      <c r="H25" s="3"/>
      <c r="I25" s="3"/>
      <c r="J25" s="3"/>
      <c r="K25" s="3"/>
      <c r="L25" s="3"/>
      <c r="M25" s="13" t="s">
        <v>114</v>
      </c>
      <c r="N25" s="13" t="s">
        <v>129</v>
      </c>
      <c r="O25" s="17" t="s">
        <v>124</v>
      </c>
    </row>
    <row r="26" spans="1:15" ht="18" x14ac:dyDescent="0.35">
      <c r="A26" s="3"/>
      <c r="B26" s="19" t="str">
        <f>IF(T!$D$2=T!$M$2,M14,IF(T!$D$2=T!$N$2,N14,O14))</f>
        <v>minta mérete</v>
      </c>
      <c r="C26" s="20" t="s">
        <v>19</v>
      </c>
      <c r="D26" s="20">
        <f>SUM(C6:C23)</f>
        <v>500</v>
      </c>
      <c r="E26" s="3"/>
      <c r="F26" s="26"/>
      <c r="G26" s="3"/>
      <c r="H26" s="3"/>
      <c r="I26" s="3"/>
      <c r="J26" s="3"/>
      <c r="K26" s="3"/>
      <c r="L26" s="3"/>
      <c r="M26" s="13"/>
      <c r="N26" s="13"/>
      <c r="O26" s="13"/>
    </row>
    <row r="27" spans="1:15" ht="18" x14ac:dyDescent="0.35">
      <c r="A27" s="3"/>
      <c r="B27" s="21" t="str">
        <f>IF(T!$D$2=T!$M$2,M15,IF(T!$D$2=T!$N$2,N15,O15))</f>
        <v>átlag</v>
      </c>
      <c r="C27" s="22" t="s">
        <v>86</v>
      </c>
      <c r="D27" s="2">
        <f>SUM(E6:E23)/D26</f>
        <v>4.4476000000000004</v>
      </c>
      <c r="E27" s="3"/>
      <c r="F27" s="26"/>
      <c r="G27" s="3"/>
      <c r="H27" s="3"/>
      <c r="I27" s="3"/>
      <c r="J27" s="3"/>
      <c r="K27" s="3"/>
      <c r="L27" s="3"/>
      <c r="M27" s="13" t="s">
        <v>115</v>
      </c>
      <c r="N27" s="13" t="s">
        <v>91</v>
      </c>
      <c r="O27" s="17" t="s">
        <v>125</v>
      </c>
    </row>
    <row r="28" spans="1:15" ht="18.75" x14ac:dyDescent="0.35">
      <c r="A28" s="3"/>
      <c r="B28" s="19" t="str">
        <f>IF(T!$D$2=T!$M$2,M16,IF(T!$D$2=T!$N$2,N16,O16))</f>
        <v>variancia</v>
      </c>
      <c r="C28" s="20" t="s">
        <v>133</v>
      </c>
      <c r="D28" s="20">
        <f>SUM(H6:H23)/(D26-1)</f>
        <v>0.31957338677354719</v>
      </c>
      <c r="E28" s="3"/>
      <c r="F28" s="26"/>
      <c r="G28" s="3"/>
      <c r="H28" s="3"/>
      <c r="I28" s="3"/>
      <c r="J28" s="18"/>
      <c r="K28" s="3"/>
      <c r="L28" s="3"/>
      <c r="M28" s="15"/>
      <c r="N28" s="15"/>
      <c r="O28" s="15"/>
    </row>
    <row r="29" spans="1:15" x14ac:dyDescent="0.25">
      <c r="A29" s="3"/>
      <c r="B29" s="21" t="str">
        <f>IF(T!$D$2=T!$M$2,M17,IF(T!$D$2=T!$N$2,N17,O17))</f>
        <v>szórás</v>
      </c>
      <c r="C29" s="23" t="s">
        <v>20</v>
      </c>
      <c r="D29" s="2">
        <f>SQRT(D28)</f>
        <v>0.56530822280729931</v>
      </c>
      <c r="E29" s="3"/>
      <c r="F29" s="26"/>
      <c r="G29" s="3"/>
      <c r="H29" s="3"/>
      <c r="I29" s="3"/>
      <c r="J29" s="3"/>
      <c r="K29" s="3"/>
      <c r="L29" s="3"/>
      <c r="M29" s="13" t="s">
        <v>89</v>
      </c>
      <c r="N29" s="13" t="s">
        <v>92</v>
      </c>
      <c r="O29" s="17" t="s">
        <v>99</v>
      </c>
    </row>
    <row r="30" spans="1:15" x14ac:dyDescent="0.25">
      <c r="A30" s="3"/>
      <c r="B30" s="3"/>
      <c r="C30" s="3"/>
      <c r="D30" s="3"/>
      <c r="E30" s="3"/>
      <c r="F30" s="3"/>
      <c r="G30" s="3"/>
      <c r="H30" s="3"/>
      <c r="I30" s="3"/>
      <c r="J30" s="3"/>
      <c r="K30" s="3"/>
      <c r="L30" s="3"/>
      <c r="M30" s="13" t="s">
        <v>111</v>
      </c>
      <c r="N30" s="13" t="s">
        <v>126</v>
      </c>
      <c r="O30" s="17" t="s">
        <v>121</v>
      </c>
    </row>
    <row r="31" spans="1:15" x14ac:dyDescent="0.25">
      <c r="A31" s="3"/>
      <c r="B31" s="24" t="str">
        <f>IF(T!$D$2=T!$M$2,M19,IF(T!$D$2=T!$N$2,N19,O19))</f>
        <v>t-érték (0,05%, 2-szélű)</v>
      </c>
      <c r="C31" s="32" t="s">
        <v>134</v>
      </c>
      <c r="D31" s="20">
        <f>_xlfn.T.INV.2T(0.05,D26-1)</f>
        <v>1.964729390987682</v>
      </c>
      <c r="E31" s="3"/>
      <c r="F31" s="3"/>
      <c r="G31" s="3"/>
      <c r="H31" s="3"/>
      <c r="I31" s="3"/>
      <c r="J31" s="3"/>
      <c r="K31" s="3"/>
      <c r="L31" s="3"/>
      <c r="M31" s="13" t="s">
        <v>112</v>
      </c>
      <c r="N31" s="13" t="s">
        <v>127</v>
      </c>
      <c r="O31" s="17" t="s">
        <v>122</v>
      </c>
    </row>
    <row r="32" spans="1:15" x14ac:dyDescent="0.25">
      <c r="A32" s="3"/>
      <c r="B32" s="3"/>
      <c r="C32" s="3"/>
      <c r="D32" s="3"/>
      <c r="E32" s="3"/>
      <c r="F32" s="3"/>
      <c r="G32" s="3"/>
      <c r="H32" s="3"/>
      <c r="I32" s="3"/>
      <c r="J32" s="3"/>
      <c r="K32" s="3"/>
      <c r="L32" s="3"/>
      <c r="M32" s="13" t="s">
        <v>113</v>
      </c>
      <c r="N32" s="13" t="s">
        <v>128</v>
      </c>
      <c r="O32" s="17" t="s">
        <v>123</v>
      </c>
    </row>
    <row r="33" spans="1:15" x14ac:dyDescent="0.25">
      <c r="A33" s="3"/>
      <c r="B33" s="48" t="str">
        <f>IF(T!$D$2=T!$M$2,M21,IF(T!$D$2=T!$N$2,N21,O21))</f>
        <v>referenceiatartomány</v>
      </c>
      <c r="C33" s="49"/>
      <c r="D33" s="22"/>
      <c r="E33" s="3"/>
      <c r="F33" s="3"/>
      <c r="G33" s="3"/>
      <c r="H33" s="3"/>
      <c r="I33" s="3"/>
      <c r="J33" s="3"/>
      <c r="K33" s="3"/>
      <c r="L33" s="3"/>
      <c r="M33" s="13" t="s">
        <v>114</v>
      </c>
      <c r="N33" s="13" t="s">
        <v>129</v>
      </c>
      <c r="O33" s="17" t="s">
        <v>124</v>
      </c>
    </row>
    <row r="34" spans="1:15" ht="14.1" customHeight="1" x14ac:dyDescent="0.25">
      <c r="A34" s="3"/>
      <c r="B34" s="47" t="str">
        <f>IF(T!$D$2=T!$M$2,M22,IF(T!$D$2=T!$N$2,N22,O22))</f>
        <v>alsó határ (durva)</v>
      </c>
      <c r="C34" s="41"/>
      <c r="D34" s="2">
        <f>D27-2*D29</f>
        <v>3.316983554385402</v>
      </c>
      <c r="E34" s="3"/>
      <c r="F34" s="26"/>
      <c r="G34" s="3"/>
      <c r="H34" s="3"/>
      <c r="I34" s="3"/>
      <c r="J34" s="3"/>
      <c r="K34" s="3"/>
      <c r="L34" s="3"/>
      <c r="M34" s="15"/>
      <c r="N34" s="15"/>
      <c r="O34" s="15"/>
    </row>
    <row r="35" spans="1:15" ht="14.1" customHeight="1" x14ac:dyDescent="0.25">
      <c r="A35" s="3"/>
      <c r="B35" s="47" t="str">
        <f>IF(T!$D$2=T!$M$2,M23,IF(T!$D$2=T!$N$2,N23,O23))</f>
        <v>felső határ (durva)</v>
      </c>
      <c r="C35" s="41"/>
      <c r="D35" s="2">
        <f>D27+2*D29</f>
        <v>5.5782164456145988</v>
      </c>
      <c r="E35" s="3"/>
      <c r="F35" s="26"/>
      <c r="G35" s="3"/>
      <c r="H35" s="3"/>
      <c r="I35" s="3"/>
      <c r="J35" s="3"/>
      <c r="K35" s="3"/>
      <c r="L35" s="3"/>
    </row>
    <row r="36" spans="1:15" ht="14.1" customHeight="1" x14ac:dyDescent="0.25">
      <c r="A36" s="3"/>
      <c r="B36" s="47" t="str">
        <f>IF(T!$D$2=T!$M$2,M24,IF(T!$D$2=T!$N$2,N24,O24))</f>
        <v>alsó határ (precíz)</v>
      </c>
      <c r="C36" s="41"/>
      <c r="D36" s="2">
        <f>D27-D31*D29</f>
        <v>3.3369223196834863</v>
      </c>
      <c r="E36" s="3"/>
      <c r="F36" s="26"/>
      <c r="G36" s="3"/>
      <c r="H36" s="3"/>
      <c r="I36" s="3"/>
      <c r="J36" s="3"/>
      <c r="K36" s="3"/>
      <c r="L36" s="3"/>
    </row>
    <row r="37" spans="1:15" ht="14.1" customHeight="1" x14ac:dyDescent="0.25">
      <c r="A37" s="3"/>
      <c r="B37" s="47" t="str">
        <f>IF(T!$D$2=T!$M$2,M25,IF(T!$D$2=T!$N$2,N25,O25))</f>
        <v>felső határ (precíz)</v>
      </c>
      <c r="C37" s="41"/>
      <c r="D37" s="2">
        <f>D27+D31*D29</f>
        <v>5.5582776803165146</v>
      </c>
      <c r="E37" s="3"/>
      <c r="F37" s="26"/>
      <c r="G37" s="3"/>
      <c r="H37" s="3"/>
      <c r="I37" s="3"/>
      <c r="J37" s="3"/>
      <c r="K37" s="3"/>
      <c r="L37" s="3"/>
    </row>
    <row r="38" spans="1:15" x14ac:dyDescent="0.25">
      <c r="A38" s="3"/>
      <c r="B38" s="4"/>
      <c r="C38" s="3"/>
      <c r="D38" s="3"/>
      <c r="E38" s="3"/>
      <c r="F38" s="3"/>
      <c r="G38" s="3"/>
      <c r="H38" s="3"/>
      <c r="I38" s="3"/>
      <c r="J38" s="3"/>
      <c r="K38" s="3"/>
      <c r="L38" s="3"/>
    </row>
    <row r="39" spans="1:15" ht="18.75" x14ac:dyDescent="0.35">
      <c r="A39" s="3"/>
      <c r="B39" s="19" t="str">
        <f>IF(T!$D$2=T!$M$2,M27,IF(T!$D$2=T!$N$2,N27,O27))</f>
        <v>standard hiba</v>
      </c>
      <c r="C39" s="20" t="s">
        <v>87</v>
      </c>
      <c r="D39" s="20">
        <f>D29/SQRT(D26)</f>
        <v>2.5281352288734363E-2</v>
      </c>
      <c r="E39" s="3"/>
      <c r="F39" s="26"/>
      <c r="G39" s="3"/>
      <c r="H39" s="3"/>
      <c r="I39" s="3"/>
      <c r="J39" s="3"/>
      <c r="K39" s="3"/>
      <c r="L39" s="3"/>
    </row>
    <row r="40" spans="1:15" x14ac:dyDescent="0.25">
      <c r="A40" s="3"/>
      <c r="B40" s="3"/>
      <c r="C40" s="3"/>
      <c r="D40" s="3"/>
      <c r="E40" s="3"/>
      <c r="F40" s="3"/>
      <c r="G40" s="3"/>
      <c r="H40" s="3"/>
      <c r="I40" s="3"/>
      <c r="J40" s="3"/>
      <c r="K40" s="3"/>
      <c r="L40" s="3"/>
    </row>
    <row r="41" spans="1:15" ht="14.1" customHeight="1" x14ac:dyDescent="0.25">
      <c r="A41" s="3"/>
      <c r="B41" s="47" t="str">
        <f>IF(T!$D$2=T!$M$2,M29,IF(T!$D$2=T!$N$2,N29,O29))</f>
        <v>95%-os konfidenciaintervallum</v>
      </c>
      <c r="C41" s="40"/>
      <c r="D41" s="22"/>
      <c r="E41" s="3"/>
      <c r="F41" s="3"/>
      <c r="G41" s="3"/>
      <c r="H41" s="3"/>
      <c r="I41" s="3"/>
      <c r="J41" s="3"/>
      <c r="K41" s="3"/>
      <c r="L41" s="3"/>
    </row>
    <row r="42" spans="1:15" ht="14.1" customHeight="1" x14ac:dyDescent="0.25">
      <c r="A42" s="3"/>
      <c r="B42" s="47" t="str">
        <f>IF(T!$D$2=T!$M$2,M30,IF(T!$D$2=T!$N$2,N30,O30))</f>
        <v>alsó határ (durva)</v>
      </c>
      <c r="C42" s="41"/>
      <c r="D42" s="2">
        <f>D27-2*D39</f>
        <v>4.3970372954225319</v>
      </c>
      <c r="E42" s="3"/>
      <c r="F42" s="26"/>
      <c r="G42" s="3"/>
      <c r="H42" s="3"/>
      <c r="I42" s="3"/>
      <c r="J42" s="3"/>
      <c r="K42" s="3"/>
      <c r="L42" s="3"/>
    </row>
    <row r="43" spans="1:15" ht="14.1" customHeight="1" x14ac:dyDescent="0.25">
      <c r="A43" s="3"/>
      <c r="B43" s="47" t="str">
        <f>IF(T!$D$2=T!$M$2,M31,IF(T!$D$2=T!$N$2,N31,O31))</f>
        <v>felső határ (durva)</v>
      </c>
      <c r="C43" s="41"/>
      <c r="D43" s="2">
        <f>D27+2*D39</f>
        <v>4.498162704577469</v>
      </c>
      <c r="E43" s="3"/>
      <c r="F43" s="26"/>
      <c r="G43" s="3"/>
      <c r="H43" s="3"/>
      <c r="I43" s="3"/>
      <c r="J43" s="3"/>
      <c r="K43" s="3"/>
      <c r="L43" s="3"/>
    </row>
    <row r="44" spans="1:15" ht="14.1" customHeight="1" x14ac:dyDescent="0.25">
      <c r="A44" s="3"/>
      <c r="B44" s="47" t="str">
        <f>IF(T!$D$2=T!$M$2,M32,IF(T!$D$2=T!$N$2,N32,O32))</f>
        <v>alsó határ (precíz)</v>
      </c>
      <c r="C44" s="41"/>
      <c r="D44" s="2">
        <f>D27-D31*D39</f>
        <v>4.3979289841144107</v>
      </c>
      <c r="E44" s="3"/>
      <c r="F44" s="26"/>
      <c r="G44" s="3"/>
      <c r="H44" s="3"/>
      <c r="I44" s="3"/>
      <c r="J44" s="3"/>
      <c r="K44" s="3"/>
      <c r="L44" s="3"/>
    </row>
    <row r="45" spans="1:15" ht="14.1" customHeight="1" x14ac:dyDescent="0.25">
      <c r="A45" s="3"/>
      <c r="B45" s="47" t="str">
        <f>IF(T!$D$2=T!$M$2,M33,IF(T!$D$2=T!$N$2,N33,O33))</f>
        <v>felső határ (precíz)</v>
      </c>
      <c r="C45" s="41"/>
      <c r="D45" s="2">
        <f>D27+D31*D39</f>
        <v>4.4972710158855902</v>
      </c>
      <c r="E45" s="3"/>
      <c r="F45" s="26"/>
      <c r="G45" s="3"/>
      <c r="H45" s="3"/>
      <c r="I45" s="3"/>
      <c r="J45" s="3"/>
      <c r="K45" s="3"/>
      <c r="L45" s="3"/>
    </row>
    <row r="46" spans="1:15" x14ac:dyDescent="0.25">
      <c r="A46" s="3"/>
      <c r="B46" s="3"/>
      <c r="C46" s="3"/>
      <c r="D46" s="3"/>
      <c r="E46" s="3"/>
      <c r="F46" s="3"/>
      <c r="G46" s="3"/>
      <c r="H46" s="3"/>
      <c r="I46" s="3"/>
      <c r="J46" s="3"/>
      <c r="K46" s="3"/>
      <c r="L46" s="3"/>
    </row>
    <row r="47" spans="1:15" x14ac:dyDescent="0.25">
      <c r="A47" s="3"/>
      <c r="B47" s="3"/>
      <c r="C47" s="3"/>
      <c r="D47" s="3"/>
      <c r="E47" s="3"/>
      <c r="F47" s="3"/>
      <c r="G47" s="3"/>
      <c r="H47" s="3"/>
      <c r="I47" s="3"/>
      <c r="J47" s="3"/>
      <c r="K47" s="3"/>
      <c r="L47" s="3"/>
    </row>
    <row r="48" spans="1:15" x14ac:dyDescent="0.25">
      <c r="A48" s="3"/>
      <c r="B48" s="3"/>
      <c r="C48" s="3"/>
      <c r="D48" s="3"/>
      <c r="E48" s="3"/>
      <c r="F48" s="3"/>
      <c r="G48" s="3"/>
      <c r="H48" s="3"/>
      <c r="I48" s="3"/>
      <c r="J48" s="3"/>
      <c r="K48" s="3"/>
      <c r="L48" s="3"/>
    </row>
  </sheetData>
  <mergeCells count="10">
    <mergeCell ref="B41:C41"/>
    <mergeCell ref="B42:C42"/>
    <mergeCell ref="B43:C43"/>
    <mergeCell ref="B44:C44"/>
    <mergeCell ref="B45:C45"/>
    <mergeCell ref="B37:C37"/>
    <mergeCell ref="B33:C33"/>
    <mergeCell ref="B34:C34"/>
    <mergeCell ref="B35:C35"/>
    <mergeCell ref="B36:C36"/>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T</vt:lpstr>
      <vt:lpstr>F2</vt:lpstr>
      <vt:lpstr>M2</vt:lpstr>
      <vt:lpstr>nyelv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Voszka István</cp:lastModifiedBy>
  <dcterms:created xsi:type="dcterms:W3CDTF">2013-10-10T16:18:51Z</dcterms:created>
  <dcterms:modified xsi:type="dcterms:W3CDTF">2013-11-06T13:03:50Z</dcterms:modified>
</cp:coreProperties>
</file>