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oleObject"/>
  <Default Extension="vml" ContentType="application/vnd.openxmlformats-officedocument.vmlDrawing"/>
  <Default Extension="png" ContentType="image/png"/>
  <Default Extension="emf" ContentType="image/x-emf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autoCompressPictures="0"/>
  <bookViews>
    <workbookView xWindow="0" yWindow="0" windowWidth="25600" windowHeight="15520" tabRatio="798"/>
  </bookViews>
  <sheets>
    <sheet name="T" sheetId="12" r:id="rId1"/>
    <sheet name="Theory" sheetId="46" r:id="rId2"/>
    <sheet name="1" sheetId="50" r:id="rId3"/>
    <sheet name="1m" sheetId="45" r:id="rId4"/>
    <sheet name="2" sheetId="49" r:id="rId5"/>
    <sheet name="2m" sheetId="38" r:id="rId6"/>
    <sheet name="3" sheetId="48" r:id="rId7"/>
    <sheet name="3m" sheetId="43" r:id="rId8"/>
    <sheet name="4" sheetId="47" r:id="rId9"/>
    <sheet name="4m" sheetId="44" r:id="rId10"/>
  </sheets>
  <definedNames>
    <definedName name="nyelv">T!$M$2:$O$2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99" i="47" l="1"/>
  <c r="B99" i="44"/>
  <c r="D100" i="47"/>
  <c r="D103" i="47"/>
  <c r="D97" i="47"/>
  <c r="D52" i="48"/>
  <c r="D55" i="48"/>
  <c r="D49" i="48"/>
  <c r="D21" i="49"/>
  <c r="D24" i="49"/>
  <c r="D18" i="49"/>
  <c r="D36" i="50"/>
  <c r="D39" i="50"/>
  <c r="D33" i="50"/>
  <c r="B38" i="50"/>
  <c r="B35" i="50"/>
  <c r="B32" i="50"/>
  <c r="B30" i="50"/>
  <c r="B6" i="50"/>
  <c r="B4" i="50"/>
  <c r="B2" i="50"/>
  <c r="B23" i="49"/>
  <c r="B20" i="49"/>
  <c r="B17" i="49"/>
  <c r="B15" i="49"/>
  <c r="C6" i="49"/>
  <c r="B6" i="49"/>
  <c r="B4" i="49"/>
  <c r="B2" i="49"/>
  <c r="B54" i="48"/>
  <c r="B51" i="48"/>
  <c r="B48" i="48"/>
  <c r="B46" i="48"/>
  <c r="C6" i="48"/>
  <c r="B6" i="48"/>
  <c r="B4" i="48"/>
  <c r="B2" i="48"/>
  <c r="B102" i="47"/>
  <c r="B96" i="47"/>
  <c r="B94" i="47"/>
  <c r="C6" i="47"/>
  <c r="B6" i="47"/>
  <c r="B4" i="47"/>
  <c r="B2" i="47"/>
  <c r="D30" i="46"/>
  <c r="C6" i="43"/>
  <c r="B6" i="43"/>
  <c r="G36" i="38"/>
  <c r="D36" i="38"/>
  <c r="C36" i="38"/>
  <c r="G27" i="38"/>
  <c r="F27" i="38"/>
  <c r="E27" i="38"/>
  <c r="D27" i="38"/>
  <c r="C27" i="38"/>
  <c r="B27" i="38"/>
  <c r="D24" i="38"/>
  <c r="D21" i="38"/>
  <c r="D18" i="38"/>
  <c r="B23" i="38"/>
  <c r="B20" i="38"/>
  <c r="B17" i="38"/>
  <c r="B15" i="38"/>
  <c r="C6" i="38"/>
  <c r="B6" i="38"/>
  <c r="B4" i="38"/>
  <c r="D55" i="43"/>
  <c r="D52" i="43"/>
  <c r="D49" i="43"/>
  <c r="B54" i="43"/>
  <c r="B51" i="43"/>
  <c r="B48" i="43"/>
  <c r="B46" i="43"/>
  <c r="G42" i="43"/>
  <c r="D42" i="43"/>
  <c r="C42" i="43"/>
  <c r="G6" i="43"/>
  <c r="F6" i="43"/>
  <c r="E6" i="43"/>
  <c r="D6" i="43"/>
  <c r="B4" i="43"/>
  <c r="D103" i="44"/>
  <c r="D100" i="44"/>
  <c r="D97" i="44"/>
  <c r="B102" i="44"/>
  <c r="B96" i="44"/>
  <c r="B94" i="44"/>
  <c r="G90" i="44"/>
  <c r="D90" i="44"/>
  <c r="C90" i="44"/>
  <c r="G6" i="44"/>
  <c r="F6" i="44"/>
  <c r="E6" i="44"/>
  <c r="D6" i="44"/>
  <c r="C6" i="44"/>
  <c r="B6" i="44"/>
  <c r="B4" i="44"/>
  <c r="D39" i="45"/>
  <c r="D36" i="45"/>
  <c r="D33" i="45"/>
  <c r="B38" i="45"/>
  <c r="B35" i="45"/>
  <c r="B32" i="45"/>
  <c r="B30" i="45"/>
  <c r="B6" i="45"/>
  <c r="B4" i="45"/>
  <c r="E39" i="46"/>
  <c r="E38" i="46"/>
  <c r="D38" i="46"/>
  <c r="D35" i="46"/>
  <c r="D29" i="46"/>
  <c r="D31" i="46"/>
  <c r="C39" i="46"/>
  <c r="C38" i="46"/>
  <c r="C35" i="46"/>
  <c r="C31" i="46"/>
  <c r="C30" i="46"/>
  <c r="C29" i="46"/>
  <c r="E41" i="46"/>
  <c r="D41" i="46"/>
  <c r="D39" i="46"/>
  <c r="D36" i="46"/>
  <c r="D33" i="46"/>
  <c r="C41" i="46"/>
  <c r="C36" i="46"/>
  <c r="C33" i="46"/>
  <c r="B41" i="46"/>
  <c r="B39" i="46"/>
  <c r="B38" i="46"/>
  <c r="B35" i="46"/>
  <c r="B33" i="46"/>
  <c r="B31" i="46"/>
  <c r="B30" i="46"/>
  <c r="C5" i="46"/>
  <c r="C6" i="46"/>
  <c r="C7" i="46"/>
  <c r="C9" i="46"/>
  <c r="C10" i="46"/>
  <c r="C11" i="46"/>
  <c r="C4" i="46"/>
  <c r="M32" i="46"/>
  <c r="M29" i="46"/>
  <c r="M26" i="46"/>
  <c r="M23" i="46"/>
  <c r="B8" i="46"/>
  <c r="B7" i="46"/>
  <c r="B3" i="46"/>
  <c r="B5" i="46"/>
  <c r="B6" i="46"/>
  <c r="B9" i="46"/>
  <c r="B10" i="46"/>
  <c r="B11" i="46"/>
  <c r="B4" i="46"/>
  <c r="B2" i="46"/>
  <c r="C36" i="45"/>
  <c r="C39" i="45"/>
  <c r="C33" i="45"/>
  <c r="B2" i="45"/>
  <c r="D8" i="44"/>
  <c r="D9" i="44"/>
  <c r="D10" i="44"/>
  <c r="D11" i="44"/>
  <c r="D12" i="44"/>
  <c r="D13" i="44"/>
  <c r="D14" i="44"/>
  <c r="D15" i="44"/>
  <c r="D16" i="44"/>
  <c r="D17" i="44"/>
  <c r="D18" i="44"/>
  <c r="D19" i="44"/>
  <c r="D20" i="44"/>
  <c r="D21" i="44"/>
  <c r="D22" i="44"/>
  <c r="D23" i="44"/>
  <c r="D24" i="44"/>
  <c r="D25" i="44"/>
  <c r="D26" i="44"/>
  <c r="D27" i="44"/>
  <c r="D28" i="44"/>
  <c r="D29" i="44"/>
  <c r="D30" i="44"/>
  <c r="D31" i="44"/>
  <c r="D32" i="44"/>
  <c r="D33" i="44"/>
  <c r="D34" i="44"/>
  <c r="D35" i="44"/>
  <c r="D36" i="44"/>
  <c r="D37" i="44"/>
  <c r="D38" i="44"/>
  <c r="D39" i="44"/>
  <c r="D40" i="44"/>
  <c r="D41" i="44"/>
  <c r="D42" i="44"/>
  <c r="D43" i="44"/>
  <c r="D44" i="44"/>
  <c r="D45" i="44"/>
  <c r="D46" i="44"/>
  <c r="D47" i="44"/>
  <c r="D48" i="44"/>
  <c r="D49" i="44"/>
  <c r="D50" i="44"/>
  <c r="D51" i="44"/>
  <c r="D52" i="44"/>
  <c r="D53" i="44"/>
  <c r="D54" i="44"/>
  <c r="D55" i="44"/>
  <c r="D56" i="44"/>
  <c r="D57" i="44"/>
  <c r="D58" i="44"/>
  <c r="D59" i="44"/>
  <c r="D60" i="44"/>
  <c r="D61" i="44"/>
  <c r="D62" i="44"/>
  <c r="D63" i="44"/>
  <c r="D64" i="44"/>
  <c r="D65" i="44"/>
  <c r="D66" i="44"/>
  <c r="D67" i="44"/>
  <c r="D68" i="44"/>
  <c r="D69" i="44"/>
  <c r="D70" i="44"/>
  <c r="D71" i="44"/>
  <c r="D72" i="44"/>
  <c r="D73" i="44"/>
  <c r="D74" i="44"/>
  <c r="D75" i="44"/>
  <c r="D76" i="44"/>
  <c r="D77" i="44"/>
  <c r="D78" i="44"/>
  <c r="D79" i="44"/>
  <c r="D80" i="44"/>
  <c r="D81" i="44"/>
  <c r="D82" i="44"/>
  <c r="D83" i="44"/>
  <c r="D84" i="44"/>
  <c r="D85" i="44"/>
  <c r="D86" i="44"/>
  <c r="D87" i="44"/>
  <c r="D88" i="44"/>
  <c r="C92" i="44"/>
  <c r="D92" i="44"/>
  <c r="E8" i="44"/>
  <c r="F8" i="44"/>
  <c r="G8" i="44"/>
  <c r="E9" i="44"/>
  <c r="F9" i="44"/>
  <c r="G9" i="44"/>
  <c r="E10" i="44"/>
  <c r="F10" i="44"/>
  <c r="G10" i="44"/>
  <c r="E11" i="44"/>
  <c r="F11" i="44"/>
  <c r="G11" i="44"/>
  <c r="E12" i="44"/>
  <c r="F12" i="44"/>
  <c r="G12" i="44"/>
  <c r="E13" i="44"/>
  <c r="F13" i="44"/>
  <c r="G13" i="44"/>
  <c r="E14" i="44"/>
  <c r="F14" i="44"/>
  <c r="G14" i="44"/>
  <c r="E15" i="44"/>
  <c r="F15" i="44"/>
  <c r="G15" i="44"/>
  <c r="E16" i="44"/>
  <c r="F16" i="44"/>
  <c r="G16" i="44"/>
  <c r="E17" i="44"/>
  <c r="F17" i="44"/>
  <c r="G17" i="44"/>
  <c r="E18" i="44"/>
  <c r="F18" i="44"/>
  <c r="G18" i="44"/>
  <c r="E19" i="44"/>
  <c r="F19" i="44"/>
  <c r="G19" i="44"/>
  <c r="E20" i="44"/>
  <c r="F20" i="44"/>
  <c r="G20" i="44"/>
  <c r="E21" i="44"/>
  <c r="F21" i="44"/>
  <c r="G21" i="44"/>
  <c r="E22" i="44"/>
  <c r="F22" i="44"/>
  <c r="G22" i="44"/>
  <c r="E23" i="44"/>
  <c r="F23" i="44"/>
  <c r="G23" i="44"/>
  <c r="E24" i="44"/>
  <c r="F24" i="44"/>
  <c r="G24" i="44"/>
  <c r="E25" i="44"/>
  <c r="F25" i="44"/>
  <c r="G25" i="44"/>
  <c r="E26" i="44"/>
  <c r="F26" i="44"/>
  <c r="G26" i="44"/>
  <c r="E27" i="44"/>
  <c r="F27" i="44"/>
  <c r="G27" i="44"/>
  <c r="E28" i="44"/>
  <c r="F28" i="44"/>
  <c r="G28" i="44"/>
  <c r="E29" i="44"/>
  <c r="F29" i="44"/>
  <c r="G29" i="44"/>
  <c r="E30" i="44"/>
  <c r="F30" i="44"/>
  <c r="G30" i="44"/>
  <c r="E31" i="44"/>
  <c r="F31" i="44"/>
  <c r="G31" i="44"/>
  <c r="E32" i="44"/>
  <c r="F32" i="44"/>
  <c r="G32" i="44"/>
  <c r="E33" i="44"/>
  <c r="F33" i="44"/>
  <c r="G33" i="44"/>
  <c r="E34" i="44"/>
  <c r="F34" i="44"/>
  <c r="G34" i="44"/>
  <c r="E35" i="44"/>
  <c r="F35" i="44"/>
  <c r="G35" i="44"/>
  <c r="E36" i="44"/>
  <c r="F36" i="44"/>
  <c r="G36" i="44"/>
  <c r="E37" i="44"/>
  <c r="F37" i="44"/>
  <c r="G37" i="44"/>
  <c r="E38" i="44"/>
  <c r="F38" i="44"/>
  <c r="G38" i="44"/>
  <c r="E39" i="44"/>
  <c r="F39" i="44"/>
  <c r="G39" i="44"/>
  <c r="E40" i="44"/>
  <c r="F40" i="44"/>
  <c r="G40" i="44"/>
  <c r="E41" i="44"/>
  <c r="F41" i="44"/>
  <c r="G41" i="44"/>
  <c r="E42" i="44"/>
  <c r="F42" i="44"/>
  <c r="G42" i="44"/>
  <c r="E43" i="44"/>
  <c r="F43" i="44"/>
  <c r="G43" i="44"/>
  <c r="E44" i="44"/>
  <c r="F44" i="44"/>
  <c r="G44" i="44"/>
  <c r="E45" i="44"/>
  <c r="F45" i="44"/>
  <c r="G45" i="44"/>
  <c r="E46" i="44"/>
  <c r="F46" i="44"/>
  <c r="G46" i="44"/>
  <c r="E47" i="44"/>
  <c r="F47" i="44"/>
  <c r="G47" i="44"/>
  <c r="E48" i="44"/>
  <c r="F48" i="44"/>
  <c r="G48" i="44"/>
  <c r="E49" i="44"/>
  <c r="F49" i="44"/>
  <c r="G49" i="44"/>
  <c r="E50" i="44"/>
  <c r="F50" i="44"/>
  <c r="G50" i="44"/>
  <c r="E51" i="44"/>
  <c r="F51" i="44"/>
  <c r="G51" i="44"/>
  <c r="E52" i="44"/>
  <c r="F52" i="44"/>
  <c r="G52" i="44"/>
  <c r="E53" i="44"/>
  <c r="F53" i="44"/>
  <c r="G53" i="44"/>
  <c r="E54" i="44"/>
  <c r="F54" i="44"/>
  <c r="G54" i="44"/>
  <c r="E55" i="44"/>
  <c r="F55" i="44"/>
  <c r="G55" i="44"/>
  <c r="E56" i="44"/>
  <c r="F56" i="44"/>
  <c r="G56" i="44"/>
  <c r="E57" i="44"/>
  <c r="F57" i="44"/>
  <c r="G57" i="44"/>
  <c r="E58" i="44"/>
  <c r="F58" i="44"/>
  <c r="G58" i="44"/>
  <c r="E59" i="44"/>
  <c r="F59" i="44"/>
  <c r="G59" i="44"/>
  <c r="E60" i="44"/>
  <c r="F60" i="44"/>
  <c r="G60" i="44"/>
  <c r="E61" i="44"/>
  <c r="F61" i="44"/>
  <c r="G61" i="44"/>
  <c r="E62" i="44"/>
  <c r="F62" i="44"/>
  <c r="G62" i="44"/>
  <c r="E63" i="44"/>
  <c r="F63" i="44"/>
  <c r="G63" i="44"/>
  <c r="E64" i="44"/>
  <c r="F64" i="44"/>
  <c r="G64" i="44"/>
  <c r="E65" i="44"/>
  <c r="F65" i="44"/>
  <c r="G65" i="44"/>
  <c r="E66" i="44"/>
  <c r="F66" i="44"/>
  <c r="G66" i="44"/>
  <c r="E67" i="44"/>
  <c r="F67" i="44"/>
  <c r="G67" i="44"/>
  <c r="E68" i="44"/>
  <c r="F68" i="44"/>
  <c r="G68" i="44"/>
  <c r="E69" i="44"/>
  <c r="F69" i="44"/>
  <c r="G69" i="44"/>
  <c r="E70" i="44"/>
  <c r="F70" i="44"/>
  <c r="G70" i="44"/>
  <c r="E71" i="44"/>
  <c r="F71" i="44"/>
  <c r="G71" i="44"/>
  <c r="E72" i="44"/>
  <c r="F72" i="44"/>
  <c r="G72" i="44"/>
  <c r="E73" i="44"/>
  <c r="F73" i="44"/>
  <c r="G73" i="44"/>
  <c r="E74" i="44"/>
  <c r="F74" i="44"/>
  <c r="G74" i="44"/>
  <c r="E75" i="44"/>
  <c r="F75" i="44"/>
  <c r="G75" i="44"/>
  <c r="E76" i="44"/>
  <c r="F76" i="44"/>
  <c r="G76" i="44"/>
  <c r="E77" i="44"/>
  <c r="F77" i="44"/>
  <c r="G77" i="44"/>
  <c r="E78" i="44"/>
  <c r="F78" i="44"/>
  <c r="G78" i="44"/>
  <c r="E79" i="44"/>
  <c r="F79" i="44"/>
  <c r="G79" i="44"/>
  <c r="E80" i="44"/>
  <c r="F80" i="44"/>
  <c r="G80" i="44"/>
  <c r="E81" i="44"/>
  <c r="F81" i="44"/>
  <c r="G81" i="44"/>
  <c r="E82" i="44"/>
  <c r="F82" i="44"/>
  <c r="G82" i="44"/>
  <c r="E83" i="44"/>
  <c r="F83" i="44"/>
  <c r="G83" i="44"/>
  <c r="E84" i="44"/>
  <c r="F84" i="44"/>
  <c r="G84" i="44"/>
  <c r="E85" i="44"/>
  <c r="F85" i="44"/>
  <c r="G85" i="44"/>
  <c r="E86" i="44"/>
  <c r="F86" i="44"/>
  <c r="G86" i="44"/>
  <c r="E87" i="44"/>
  <c r="F87" i="44"/>
  <c r="G87" i="44"/>
  <c r="E88" i="44"/>
  <c r="F88" i="44"/>
  <c r="G88" i="44"/>
  <c r="G92" i="44"/>
  <c r="C100" i="44"/>
  <c r="C103" i="44"/>
  <c r="C97" i="44"/>
  <c r="B2" i="44"/>
  <c r="D10" i="43"/>
  <c r="D11" i="43"/>
  <c r="D12" i="43"/>
  <c r="D13" i="43"/>
  <c r="D14" i="43"/>
  <c r="D15" i="43"/>
  <c r="D16" i="43"/>
  <c r="D17" i="43"/>
  <c r="D18" i="43"/>
  <c r="D19" i="43"/>
  <c r="D20" i="43"/>
  <c r="D21" i="43"/>
  <c r="D22" i="43"/>
  <c r="D23" i="43"/>
  <c r="D24" i="43"/>
  <c r="D25" i="43"/>
  <c r="D26" i="43"/>
  <c r="D27" i="43"/>
  <c r="D28" i="43"/>
  <c r="D29" i="43"/>
  <c r="D30" i="43"/>
  <c r="D31" i="43"/>
  <c r="D32" i="43"/>
  <c r="D33" i="43"/>
  <c r="D34" i="43"/>
  <c r="D35" i="43"/>
  <c r="D36" i="43"/>
  <c r="D37" i="43"/>
  <c r="D38" i="43"/>
  <c r="D39" i="43"/>
  <c r="D40" i="43"/>
  <c r="D8" i="43"/>
  <c r="D9" i="43"/>
  <c r="C44" i="43"/>
  <c r="D44" i="43"/>
  <c r="E10" i="43"/>
  <c r="F10" i="43"/>
  <c r="G10" i="43"/>
  <c r="E11" i="43"/>
  <c r="F11" i="43"/>
  <c r="G11" i="43"/>
  <c r="E12" i="43"/>
  <c r="F12" i="43"/>
  <c r="G12" i="43"/>
  <c r="E13" i="43"/>
  <c r="F13" i="43"/>
  <c r="G13" i="43"/>
  <c r="E14" i="43"/>
  <c r="F14" i="43"/>
  <c r="G14" i="43"/>
  <c r="E15" i="43"/>
  <c r="F15" i="43"/>
  <c r="G15" i="43"/>
  <c r="E16" i="43"/>
  <c r="F16" i="43"/>
  <c r="G16" i="43"/>
  <c r="E17" i="43"/>
  <c r="F17" i="43"/>
  <c r="G17" i="43"/>
  <c r="E18" i="43"/>
  <c r="F18" i="43"/>
  <c r="G18" i="43"/>
  <c r="E19" i="43"/>
  <c r="F19" i="43"/>
  <c r="G19" i="43"/>
  <c r="E20" i="43"/>
  <c r="F20" i="43"/>
  <c r="G20" i="43"/>
  <c r="E21" i="43"/>
  <c r="F21" i="43"/>
  <c r="G21" i="43"/>
  <c r="E22" i="43"/>
  <c r="F22" i="43"/>
  <c r="G22" i="43"/>
  <c r="E23" i="43"/>
  <c r="F23" i="43"/>
  <c r="G23" i="43"/>
  <c r="E24" i="43"/>
  <c r="F24" i="43"/>
  <c r="G24" i="43"/>
  <c r="E25" i="43"/>
  <c r="F25" i="43"/>
  <c r="G25" i="43"/>
  <c r="E26" i="43"/>
  <c r="F26" i="43"/>
  <c r="G26" i="43"/>
  <c r="E27" i="43"/>
  <c r="F27" i="43"/>
  <c r="G27" i="43"/>
  <c r="E28" i="43"/>
  <c r="F28" i="43"/>
  <c r="G28" i="43"/>
  <c r="E29" i="43"/>
  <c r="F29" i="43"/>
  <c r="G29" i="43"/>
  <c r="E30" i="43"/>
  <c r="F30" i="43"/>
  <c r="G30" i="43"/>
  <c r="E31" i="43"/>
  <c r="F31" i="43"/>
  <c r="G31" i="43"/>
  <c r="E32" i="43"/>
  <c r="F32" i="43"/>
  <c r="G32" i="43"/>
  <c r="E33" i="43"/>
  <c r="F33" i="43"/>
  <c r="G33" i="43"/>
  <c r="E34" i="43"/>
  <c r="F34" i="43"/>
  <c r="G34" i="43"/>
  <c r="E35" i="43"/>
  <c r="F35" i="43"/>
  <c r="G35" i="43"/>
  <c r="E36" i="43"/>
  <c r="F36" i="43"/>
  <c r="G36" i="43"/>
  <c r="E37" i="43"/>
  <c r="F37" i="43"/>
  <c r="G37" i="43"/>
  <c r="E38" i="43"/>
  <c r="F38" i="43"/>
  <c r="G38" i="43"/>
  <c r="E39" i="43"/>
  <c r="F39" i="43"/>
  <c r="G39" i="43"/>
  <c r="E40" i="43"/>
  <c r="F40" i="43"/>
  <c r="G40" i="43"/>
  <c r="E9" i="43"/>
  <c r="F9" i="43"/>
  <c r="G9" i="43"/>
  <c r="E8" i="43"/>
  <c r="F8" i="43"/>
  <c r="G8" i="43"/>
  <c r="G44" i="43"/>
  <c r="C49" i="43"/>
  <c r="C52" i="43"/>
  <c r="C55" i="43"/>
  <c r="B2" i="43"/>
  <c r="D29" i="38"/>
  <c r="D30" i="38"/>
  <c r="D31" i="38"/>
  <c r="D32" i="38"/>
  <c r="D33" i="38"/>
  <c r="D34" i="38"/>
  <c r="C38" i="38"/>
  <c r="D38" i="38"/>
  <c r="E29" i="38"/>
  <c r="F29" i="38"/>
  <c r="G29" i="38"/>
  <c r="E30" i="38"/>
  <c r="F30" i="38"/>
  <c r="G30" i="38"/>
  <c r="E31" i="38"/>
  <c r="F31" i="38"/>
  <c r="G31" i="38"/>
  <c r="E32" i="38"/>
  <c r="F32" i="38"/>
  <c r="G32" i="38"/>
  <c r="E33" i="38"/>
  <c r="F33" i="38"/>
  <c r="G33" i="38"/>
  <c r="E34" i="38"/>
  <c r="F34" i="38"/>
  <c r="G34" i="38"/>
  <c r="G38" i="38"/>
  <c r="C21" i="38"/>
  <c r="C24" i="38"/>
  <c r="C18" i="38"/>
  <c r="B2" i="38"/>
  <c r="C3" i="12"/>
</calcChain>
</file>

<file path=xl/sharedStrings.xml><?xml version="1.0" encoding="utf-8"?>
<sst xmlns="http://schemas.openxmlformats.org/spreadsheetml/2006/main" count="610" uniqueCount="302">
  <si>
    <t>átlag</t>
  </si>
  <si>
    <t>Inhalt</t>
  </si>
  <si>
    <t>Tartalomjegyzék</t>
  </si>
  <si>
    <t>Contents</t>
  </si>
  <si>
    <t>Excelfüggvények használata</t>
  </si>
  <si>
    <t>Minta paramétereinek meghatározása teljes mintából</t>
  </si>
  <si>
    <t>Gyakoriságok meghatározása és ábrázolása</t>
  </si>
  <si>
    <t>Minta paramétereinek meghatározása gyakorisági eloszlásból</t>
  </si>
  <si>
    <t>elméleti variancia</t>
  </si>
  <si>
    <t>Függvények ábrázolása, függvény illesztése mérési adatokra</t>
  </si>
  <si>
    <t>Elméleti eloszlás paramétereinek és intervallumainak becslése teljes mintából</t>
  </si>
  <si>
    <t>Elméleti eloszlás paramétereinek és intervallumainak becslése minta gyakorisági eloszlása alapján</t>
  </si>
  <si>
    <t>magyar</t>
  </si>
  <si>
    <t>deutsch</t>
  </si>
  <si>
    <t>English</t>
  </si>
  <si>
    <t>Anwendung der Excelfunktionen</t>
  </si>
  <si>
    <t>Darstellung von Funktionen, Anpassung von Funktionen an gemessenen Daten</t>
  </si>
  <si>
    <t>Bestimmung und Darstellung von Häufigkeiten</t>
  </si>
  <si>
    <t>Bestimmung von Stichprobenparametern aus gesamter Stichprobe.</t>
  </si>
  <si>
    <t>How to use Excel functions</t>
  </si>
  <si>
    <t>Displaying functions, fitting a function to measured data</t>
  </si>
  <si>
    <t>Determining and displaying frequencies</t>
  </si>
  <si>
    <t>Determining sample parameters from whole sample</t>
  </si>
  <si>
    <t>Bestimmung von Stichprobenparametern aus Häufigkeitsverteilung</t>
  </si>
  <si>
    <t>Determining sample parameters from frequency distribution</t>
  </si>
  <si>
    <t>Írd be a kért értékeket a zöld cellákba!</t>
  </si>
  <si>
    <t>Give the asked values in the green cells.</t>
  </si>
  <si>
    <r>
      <t xml:space="preserve">Válassz a legördülő listából egy nyelvet! </t>
    </r>
    <r>
      <rPr>
        <sz val="11"/>
        <color rgb="FFFF6600"/>
        <rFont val="Calibri"/>
        <family val="2"/>
        <charset val="238"/>
        <scheme val="minor"/>
      </rPr>
      <t>Wahl eine Sprache aus der herunterrollenden Liste!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sz val="11"/>
        <color rgb="FF0000FF"/>
        <rFont val="Calibri"/>
        <family val="2"/>
        <charset val="238"/>
        <scheme val="minor"/>
      </rPr>
      <t>Choose a language from the drop-down list.</t>
    </r>
  </si>
  <si>
    <t>Bestimmung der Parameter von Wahrscheinlichkeitsverteilungen</t>
  </si>
  <si>
    <t>Schätzung der Parameter und Intervallen von Wahrscheinlichkeitsverteilungen aus gesamter Stichprobe</t>
  </si>
  <si>
    <t>Schätzung der Parameter und Intervallen von Wahrscheinlichkeitsverteilungen aus der Häufigkeitsverteilung einer Stichprobe</t>
  </si>
  <si>
    <t>Determining the parameters of probability distributions</t>
  </si>
  <si>
    <t>Valószínűségi eloszlás paramétereinek meghatározása</t>
  </si>
  <si>
    <t>Estimating the parameters and intervals of theoretical distributions from whole sample</t>
  </si>
  <si>
    <t>Estimating the parameters and intervals of theoretical distributions from frequency distribution of a sample</t>
  </si>
  <si>
    <t>Probability calculus with discrete random variables</t>
  </si>
  <si>
    <t>Valószínűségszámítás diszkrét eloszlású valószínűségi változókkal</t>
  </si>
  <si>
    <t>Wahrscheinlichkeitsrechnung mit diskreten Zufallsvariablen</t>
  </si>
  <si>
    <r>
      <rPr>
        <i/>
        <sz val="11"/>
        <color theme="1"/>
        <rFont val="Calibri"/>
        <family val="2"/>
        <charset val="238"/>
        <scheme val="minor"/>
      </rPr>
      <t>x</t>
    </r>
    <r>
      <rPr>
        <i/>
        <vertAlign val="subscript"/>
        <sz val="11"/>
        <color theme="1"/>
        <rFont val="Calibri"/>
        <family val="2"/>
        <charset val="238"/>
        <scheme val="minor"/>
      </rPr>
      <t>i</t>
    </r>
  </si>
  <si>
    <t>Gib die gefragten Werte in den grünen Zellen!</t>
  </si>
  <si>
    <t>Készítette: dr. Agócs Gergely (Észrevételeket (pl. esetleges hibákról, hiányosságokról) kérlek ide írd meg: gergelyagocs kukac gmail com)</t>
  </si>
  <si>
    <t>Erarbeitet von: Gergely AGÓCS PhD (Bemerkungen (z.B. zu eventuellen Fehler) bitte an: gergelyagocs Klammeraffe gmail com)</t>
  </si>
  <si>
    <t>Created by: Gergely AGÓCS PhD (Please send comments and reflections (e.g. on possible errors) to: gergelyagocs at gmail com)</t>
  </si>
  <si>
    <t>kimenetel értéke</t>
  </si>
  <si>
    <r>
      <t>σ</t>
    </r>
    <r>
      <rPr>
        <vertAlign val="super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 xml:space="preserve"> =</t>
    </r>
  </si>
  <si>
    <r>
      <t>σ</t>
    </r>
    <r>
      <rPr>
        <sz val="11"/>
        <color theme="1"/>
        <rFont val="Calibri"/>
        <family val="2"/>
        <charset val="238"/>
        <scheme val="minor"/>
      </rPr>
      <t xml:space="preserve"> =</t>
    </r>
  </si>
  <si>
    <t>theoretical variance</t>
  </si>
  <si>
    <t>Kimenetel</t>
  </si>
  <si>
    <t>Gyakoriság</t>
  </si>
  <si>
    <r>
      <t>n</t>
    </r>
    <r>
      <rPr>
        <i/>
        <vertAlign val="subscript"/>
        <sz val="11"/>
        <color theme="1"/>
        <rFont val="Calibri"/>
        <family val="2"/>
        <charset val="238"/>
        <scheme val="minor"/>
      </rPr>
      <t>i</t>
    </r>
  </si>
  <si>
    <t>μ ≈</t>
  </si>
  <si>
    <r>
      <t>σ</t>
    </r>
    <r>
      <rPr>
        <vertAlign val="super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 xml:space="preserve"> ≈</t>
    </r>
  </si>
  <si>
    <t>σ ≈</t>
  </si>
  <si>
    <t>gyakoriság</t>
  </si>
  <si>
    <t>minta összelemszáma</t>
  </si>
  <si>
    <r>
      <rPr>
        <i/>
        <sz val="11"/>
        <color theme="1"/>
        <rFont val="Calibri"/>
        <family val="2"/>
        <charset val="238"/>
        <scheme val="minor"/>
      </rPr>
      <t>n</t>
    </r>
    <r>
      <rPr>
        <sz val="11"/>
        <color theme="1"/>
        <rFont val="Calibri"/>
        <family val="2"/>
        <charset val="238"/>
        <scheme val="minor"/>
      </rPr>
      <t xml:space="preserve"> = Σ</t>
    </r>
    <r>
      <rPr>
        <i/>
        <sz val="11"/>
        <color theme="1"/>
        <rFont val="Calibri"/>
        <family val="2"/>
        <charset val="238"/>
        <scheme val="minor"/>
      </rPr>
      <t>n</t>
    </r>
    <r>
      <rPr>
        <vertAlign val="subscript"/>
        <sz val="11"/>
        <color theme="1"/>
        <rFont val="Calibri"/>
        <family val="2"/>
        <charset val="238"/>
        <scheme val="minor"/>
      </rPr>
      <t>i</t>
    </r>
  </si>
  <si>
    <t>kimenetel gyakorisága</t>
  </si>
  <si>
    <r>
      <rPr>
        <i/>
        <sz val="11"/>
        <color theme="1"/>
        <rFont val="Calibri"/>
        <family val="2"/>
        <charset val="238"/>
        <scheme val="minor"/>
      </rPr>
      <t>n</t>
    </r>
    <r>
      <rPr>
        <i/>
        <vertAlign val="subscript"/>
        <sz val="11"/>
        <color theme="1"/>
        <rFont val="Calibri"/>
        <family val="2"/>
        <charset val="238"/>
        <scheme val="minor"/>
      </rPr>
      <t>i</t>
    </r>
    <r>
      <rPr>
        <i/>
        <sz val="11"/>
        <color theme="1"/>
        <rFont val="Calibri"/>
        <family val="2"/>
        <charset val="238"/>
        <scheme val="minor"/>
      </rPr>
      <t xml:space="preserve"> · x</t>
    </r>
    <r>
      <rPr>
        <i/>
        <vertAlign val="subscript"/>
        <sz val="11"/>
        <color theme="1"/>
        <rFont val="Calibri"/>
        <family val="2"/>
        <charset val="238"/>
        <scheme val="minor"/>
      </rPr>
      <t>i</t>
    </r>
  </si>
  <si>
    <r>
      <rPr>
        <i/>
        <sz val="11"/>
        <color theme="1"/>
        <rFont val="Calibri"/>
        <family val="2"/>
        <charset val="238"/>
        <scheme val="minor"/>
      </rPr>
      <t>x</t>
    </r>
    <r>
      <rPr>
        <i/>
        <vertAlign val="subscript"/>
        <sz val="11"/>
        <color theme="1"/>
        <rFont val="Calibri"/>
        <family val="2"/>
        <charset val="238"/>
        <scheme val="minor"/>
      </rPr>
      <t>i</t>
    </r>
    <r>
      <rPr>
        <i/>
        <sz val="11"/>
        <color theme="1"/>
        <rFont val="Calibri"/>
        <family val="2"/>
        <charset val="238"/>
        <scheme val="minor"/>
      </rPr>
      <t xml:space="preserve"> – x</t>
    </r>
    <r>
      <rPr>
        <i/>
        <vertAlign val="subscript"/>
        <sz val="11"/>
        <color theme="1"/>
        <rFont val="Calibri"/>
        <family val="2"/>
        <charset val="238"/>
        <scheme val="minor"/>
      </rPr>
      <t>m</t>
    </r>
  </si>
  <si>
    <t>kimenetel értékének eltérése az átlagtól</t>
  </si>
  <si>
    <t>a várható értéket az átlaggal becsüljük</t>
  </si>
  <si>
    <t>az elméleti variancát a korrigált tapasztalati variancával becsüljük</t>
  </si>
  <si>
    <t>az elméleti szórást a korrigált tapasztalati szórással becsüljük</t>
  </si>
  <si>
    <t>tapasztalati variancia</t>
  </si>
  <si>
    <t>kimenetel értékének négyzetes eltérése az átlagtól</t>
  </si>
  <si>
    <t>kimenetel gyakorisága szorozva a négyzetes eltéréssel</t>
  </si>
  <si>
    <t>kimenetel gyakorisága szorozva a kimenetel értékével</t>
  </si>
  <si>
    <r>
      <rPr>
        <i/>
        <sz val="11"/>
        <color theme="1"/>
        <rFont val="Calibri"/>
        <family val="2"/>
        <charset val="238"/>
        <scheme val="minor"/>
      </rPr>
      <t>(x</t>
    </r>
    <r>
      <rPr>
        <i/>
        <vertAlign val="subscript"/>
        <sz val="11"/>
        <color theme="1"/>
        <rFont val="Calibri"/>
        <family val="2"/>
        <charset val="238"/>
        <scheme val="minor"/>
      </rPr>
      <t>i</t>
    </r>
    <r>
      <rPr>
        <i/>
        <sz val="11"/>
        <color theme="1"/>
        <rFont val="Calibri"/>
        <family val="2"/>
        <charset val="238"/>
        <scheme val="minor"/>
      </rPr>
      <t xml:space="preserve"> – x</t>
    </r>
    <r>
      <rPr>
        <i/>
        <vertAlign val="subscript"/>
        <sz val="11"/>
        <color theme="1"/>
        <rFont val="Calibri"/>
        <family val="2"/>
        <charset val="238"/>
        <scheme val="minor"/>
      </rPr>
      <t>m</t>
    </r>
    <r>
      <rPr>
        <i/>
        <sz val="11"/>
        <color theme="1"/>
        <rFont val="Calibri"/>
        <family val="2"/>
        <charset val="238"/>
        <scheme val="minor"/>
      </rPr>
      <t>)</t>
    </r>
    <r>
      <rPr>
        <i/>
        <vertAlign val="superscript"/>
        <sz val="11"/>
        <color theme="1"/>
        <rFont val="Calibri"/>
        <family val="2"/>
        <charset val="238"/>
        <scheme val="minor"/>
      </rPr>
      <t>2</t>
    </r>
  </si>
  <si>
    <r>
      <rPr>
        <i/>
        <sz val="11"/>
        <color theme="1"/>
        <rFont val="Calibri"/>
        <family val="2"/>
        <charset val="238"/>
        <scheme val="minor"/>
      </rPr>
      <t>n</t>
    </r>
    <r>
      <rPr>
        <i/>
        <vertAlign val="subscript"/>
        <sz val="11"/>
        <color theme="1"/>
        <rFont val="Calibri"/>
        <family val="2"/>
        <charset val="238"/>
        <scheme val="minor"/>
      </rPr>
      <t>i</t>
    </r>
    <r>
      <rPr>
        <i/>
        <sz val="11"/>
        <color theme="1"/>
        <rFont val="Calibri"/>
        <family val="2"/>
        <charset val="238"/>
        <scheme val="minor"/>
      </rPr>
      <t xml:space="preserve"> · (x</t>
    </r>
    <r>
      <rPr>
        <i/>
        <vertAlign val="subscript"/>
        <sz val="11"/>
        <color theme="1"/>
        <rFont val="Calibri"/>
        <family val="2"/>
        <charset val="238"/>
        <scheme val="minor"/>
      </rPr>
      <t>i</t>
    </r>
    <r>
      <rPr>
        <i/>
        <sz val="11"/>
        <color theme="1"/>
        <rFont val="Calibri"/>
        <family val="2"/>
        <charset val="238"/>
        <scheme val="minor"/>
      </rPr>
      <t xml:space="preserve"> – x</t>
    </r>
    <r>
      <rPr>
        <i/>
        <vertAlign val="subscript"/>
        <sz val="11"/>
        <color theme="1"/>
        <rFont val="Calibri"/>
        <family val="2"/>
        <charset val="238"/>
        <scheme val="minor"/>
      </rPr>
      <t>m</t>
    </r>
    <r>
      <rPr>
        <i/>
        <sz val="11"/>
        <color theme="1"/>
        <rFont val="Calibri"/>
        <family val="2"/>
        <charset val="238"/>
        <scheme val="minor"/>
      </rPr>
      <t>)</t>
    </r>
    <r>
      <rPr>
        <i/>
        <vertAlign val="superscript"/>
        <sz val="11"/>
        <color theme="1"/>
        <rFont val="Calibri"/>
        <family val="2"/>
        <charset val="238"/>
        <scheme val="minor"/>
      </rPr>
      <t>2</t>
    </r>
  </si>
  <si>
    <r>
      <t>x</t>
    </r>
    <r>
      <rPr>
        <vertAlign val="subscript"/>
        <sz val="11"/>
        <color theme="1"/>
        <rFont val="Calibri"/>
        <family val="2"/>
        <charset val="238"/>
        <scheme val="minor"/>
      </rPr>
      <t>m</t>
    </r>
    <r>
      <rPr>
        <sz val="11"/>
        <color theme="1"/>
        <rFont val="Calibri"/>
        <family val="2"/>
        <charset val="238"/>
        <scheme val="minor"/>
      </rPr>
      <t xml:space="preserve"> = Σ[</t>
    </r>
    <r>
      <rPr>
        <i/>
        <sz val="11"/>
        <color theme="1"/>
        <rFont val="Calibri"/>
        <family val="2"/>
        <charset val="238"/>
        <scheme val="minor"/>
      </rPr>
      <t>n</t>
    </r>
    <r>
      <rPr>
        <i/>
        <vertAlign val="subscript"/>
        <sz val="11"/>
        <color theme="1"/>
        <rFont val="Calibri"/>
        <family val="2"/>
        <charset val="238"/>
        <scheme val="minor"/>
      </rPr>
      <t>i</t>
    </r>
    <r>
      <rPr>
        <sz val="11"/>
        <color theme="1"/>
        <rFont val="Calibri"/>
        <family val="2"/>
        <charset val="238"/>
        <scheme val="minor"/>
      </rPr>
      <t xml:space="preserve"> · </t>
    </r>
    <r>
      <rPr>
        <i/>
        <sz val="11"/>
        <color theme="1"/>
        <rFont val="Calibri"/>
        <family val="2"/>
        <charset val="238"/>
        <scheme val="minor"/>
      </rPr>
      <t>x</t>
    </r>
    <r>
      <rPr>
        <i/>
        <vertAlign val="subscript"/>
        <sz val="11"/>
        <color theme="1"/>
        <rFont val="Calibri"/>
        <family val="2"/>
        <charset val="238"/>
        <scheme val="minor"/>
      </rPr>
      <t>i</t>
    </r>
    <r>
      <rPr>
        <sz val="11"/>
        <color theme="1"/>
        <rFont val="Calibri"/>
        <family val="2"/>
        <charset val="238"/>
        <scheme val="minor"/>
      </rPr>
      <t>] / n =</t>
    </r>
  </si>
  <si>
    <t>Ez alapján adj becslést arra, hogy mekkora a kockadobás …</t>
  </si>
  <si>
    <t>… elméleti varianciája:</t>
  </si>
  <si>
    <t>… elméleti szórása:</t>
  </si>
  <si>
    <t>… várható értéke:</t>
  </si>
  <si>
    <r>
      <t>s</t>
    </r>
    <r>
      <rPr>
        <vertAlign val="super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 xml:space="preserve"> = Σ[</t>
    </r>
    <r>
      <rPr>
        <i/>
        <sz val="11"/>
        <color theme="1"/>
        <rFont val="Calibri"/>
        <family val="2"/>
        <charset val="238"/>
        <scheme val="minor"/>
      </rPr>
      <t>n</t>
    </r>
    <r>
      <rPr>
        <i/>
        <vertAlign val="subscript"/>
        <sz val="11"/>
        <color theme="1"/>
        <rFont val="Calibri"/>
        <family val="2"/>
        <charset val="238"/>
        <scheme val="minor"/>
      </rPr>
      <t>i</t>
    </r>
    <r>
      <rPr>
        <sz val="11"/>
        <color theme="1"/>
        <rFont val="Calibri"/>
        <family val="2"/>
        <charset val="238"/>
        <scheme val="minor"/>
      </rPr>
      <t xml:space="preserve"> · (</t>
    </r>
    <r>
      <rPr>
        <i/>
        <sz val="11"/>
        <color theme="1"/>
        <rFont val="Calibri"/>
        <family val="2"/>
        <charset val="238"/>
        <scheme val="minor"/>
      </rPr>
      <t>x</t>
    </r>
    <r>
      <rPr>
        <i/>
        <vertAlign val="subscript"/>
        <sz val="11"/>
        <color theme="1"/>
        <rFont val="Calibri"/>
        <family val="2"/>
        <charset val="238"/>
        <scheme val="minor"/>
      </rPr>
      <t>i</t>
    </r>
    <r>
      <rPr>
        <sz val="11"/>
        <color theme="1"/>
        <rFont val="Calibri"/>
        <family val="2"/>
        <charset val="238"/>
        <scheme val="minor"/>
      </rPr>
      <t xml:space="preserve"> – </t>
    </r>
    <r>
      <rPr>
        <i/>
        <sz val="11"/>
        <color theme="1"/>
        <rFont val="Calibri"/>
        <family val="2"/>
        <charset val="238"/>
        <scheme val="minor"/>
      </rPr>
      <t>x</t>
    </r>
    <r>
      <rPr>
        <i/>
        <vertAlign val="subscript"/>
        <sz val="11"/>
        <color theme="1"/>
        <rFont val="Calibri"/>
        <family val="2"/>
        <charset val="238"/>
        <scheme val="minor"/>
      </rPr>
      <t>m</t>
    </r>
    <r>
      <rPr>
        <sz val="11"/>
        <color theme="1"/>
        <rFont val="Calibri"/>
        <family val="2"/>
        <charset val="238"/>
        <scheme val="minor"/>
      </rPr>
      <t>)</t>
    </r>
    <r>
      <rPr>
        <vertAlign val="super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>] / (n – 1) =</t>
    </r>
  </si>
  <si>
    <t>gyakoriság szorozva a fogak számával</t>
  </si>
  <si>
    <t>fogszám eltérése az átlagtól</t>
  </si>
  <si>
    <t>fogszám négyzetes eltérése az átlagtól</t>
  </si>
  <si>
    <t>gyakoriság szorozva a négyzetes eltéréssel</t>
  </si>
  <si>
    <t>a vizsgálat időpontjában még meglévő maradó fogak száma</t>
  </si>
  <si>
    <t>Ez alapján adj becslést arra, hogy mekkora a vizsgált korosztályban a még meglévő fogak számának …</t>
  </si>
  <si>
    <t>Egy vizsgálat során 200 ember hemoglobinszintjét mértük meg:</t>
  </si>
  <si>
    <t>hemoglobinszint értéke (g/L):</t>
  </si>
  <si>
    <t>gyakoriság:</t>
  </si>
  <si>
    <t>gyakoriság szorozva az értékkel</t>
  </si>
  <si>
    <t>érték eltérése az átlagos értéktől</t>
  </si>
  <si>
    <t>érték négyzetes eltérése az átlagos értéktől</t>
  </si>
  <si>
    <t>A minta alapján adj becslést a hemoglobinszint …</t>
  </si>
  <si>
    <t>μ (g/L) ≈</t>
  </si>
  <si>
    <r>
      <t>σ</t>
    </r>
    <r>
      <rPr>
        <vertAlign val="super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 xml:space="preserve"> (g</t>
    </r>
    <r>
      <rPr>
        <vertAlign val="super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>/L</t>
    </r>
    <r>
      <rPr>
        <vertAlign val="super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>) ≈</t>
    </r>
  </si>
  <si>
    <t>σ (g/L) ≈</t>
  </si>
  <si>
    <t>… várható értékére:</t>
  </si>
  <si>
    <t>… elméleti varianciájára:</t>
  </si>
  <si>
    <t>… elméleti szórására:</t>
  </si>
  <si>
    <t>value of haemoglobin level (g/L):</t>
  </si>
  <si>
    <t>freuquency:</t>
  </si>
  <si>
    <t>frequency times the value</t>
  </si>
  <si>
    <t>deviation of the value from the mean value</t>
  </si>
  <si>
    <t>squared deviation of the value from the mean value</t>
  </si>
  <si>
    <t>frequency times the squared deviation</t>
  </si>
  <si>
    <t>total number of elements in sample</t>
  </si>
  <si>
    <t>mean</t>
  </si>
  <si>
    <t>tapasztalati variancia (korrigált)</t>
  </si>
  <si>
    <t>empirical variance (corrected)</t>
  </si>
  <si>
    <t>Based on the sample give an estimation for …</t>
  </si>
  <si>
    <t>… the expected value:</t>
  </si>
  <si>
    <t>… the theoretical variance:</t>
  </si>
  <si>
    <t>… the theoretical standard deviation:</t>
  </si>
  <si>
    <t>the theoretical standard deviation is estimated by the corrected empirical standard deviation</t>
  </si>
  <si>
    <t>the expected value is estimated by the mean</t>
  </si>
  <si>
    <t>the theoretical variance is estimated by the corrected empirical variance</t>
  </si>
  <si>
    <t>Egy húszévesekből álló húszfős minta magasságadatai (cm-ben) a B oszlopban találhatók.</t>
  </si>
  <si>
    <t>testmagasság (cm)</t>
  </si>
  <si>
    <t>Becsüld meg annak az alapsokaságnak a paramétereit, ahonnan a minta származik.</t>
  </si>
  <si>
    <t>Pontbecslés a várható értékre:</t>
  </si>
  <si>
    <t>μ =</t>
  </si>
  <si>
    <t>Az elméleti variancia becslése:</t>
  </si>
  <si>
    <t>Az elméleti szórás becslése:</t>
  </si>
  <si>
    <t>Mit welcher Wkeit gibt es "k" Erfolge aus "n" Versuchen</t>
  </si>
  <si>
    <t>diszkrét egyeneletes eloszlás</t>
  </si>
  <si>
    <t>Student t-eloszlás</t>
  </si>
  <si>
    <t>binomiális eloszlás</t>
  </si>
  <si>
    <t>geometrikus ("negbinom") eloszlás</t>
  </si>
  <si>
    <t>Poisson-eloszlás</t>
  </si>
  <si>
    <t>normális (Gauß-) eloszlás</t>
  </si>
  <si>
    <r>
      <t>χ</t>
    </r>
    <r>
      <rPr>
        <vertAlign val="super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>- (khínégyzet-) eloszlás</t>
    </r>
  </si>
  <si>
    <t>diskrete Gleichverteilung</t>
  </si>
  <si>
    <t>Binomialverteilung</t>
  </si>
  <si>
    <t>geometrische ("negbinom") Verteilung</t>
  </si>
  <si>
    <t>Poisson-Verteilung</t>
  </si>
  <si>
    <t>Normal (Gauß-) verteilung</t>
  </si>
  <si>
    <t>Student t-Verteilung</t>
  </si>
  <si>
    <r>
      <t>χ</t>
    </r>
    <r>
      <rPr>
        <vertAlign val="super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>- (Chiquadrat-) Verteilung</t>
    </r>
  </si>
  <si>
    <t>discrete uniform distribution</t>
  </si>
  <si>
    <t>binomial distribution</t>
  </si>
  <si>
    <t>geometric ("negbinom") distribution</t>
  </si>
  <si>
    <t>Poisson-distribution</t>
  </si>
  <si>
    <t>normal (Gaussian) distribution</t>
  </si>
  <si>
    <t>Student's t-distribution</t>
  </si>
  <si>
    <t>=MITTELWERT()</t>
  </si>
  <si>
    <t>Erwartungswert</t>
  </si>
  <si>
    <t>(keine Excel-Funktion)</t>
  </si>
  <si>
    <t>arithmetisches Mittel der Grundgesamtheit</t>
  </si>
  <si>
    <t>alle Werte werden einzeln angegeben:</t>
  </si>
  <si>
    <t>Werte werden mit Häufigkeiten angegeben:</t>
  </si>
  <si>
    <t>=VAR.P()</t>
  </si>
  <si>
    <t>=VAR.S()</t>
  </si>
  <si>
    <t>theoretische Verteilung</t>
  </si>
  <si>
    <t>Schätzung der Parameter einer theoretischen Verteilung mit Stichprobe</t>
  </si>
  <si>
    <t>Mittel</t>
  </si>
  <si>
    <t>Streuung</t>
  </si>
  <si>
    <t>Elméleti összefoglalás</t>
  </si>
  <si>
    <t>Theoretische Zusammenvassung</t>
  </si>
  <si>
    <t>Review of the Theory</t>
  </si>
  <si>
    <t>empirische Varianz der Stichprobe, wenn μ bekannt ist (Formel ohne Bessel-Korrektur)</t>
  </si>
  <si>
    <t>empirische Varianz der Stichprobe, wenn μ mit dem arithmetischen Mittel der Stichprobe geschätzt wird (Formel mit Bessel-Korrektur)</t>
  </si>
  <si>
    <t>die wichtigsten diskreten Verteilungen:</t>
  </si>
  <si>
    <t>a legfontosabb diszkrét eloszlások:</t>
  </si>
  <si>
    <t>the most important discrete distributions:</t>
  </si>
  <si>
    <t>gleichwahrscheinliche diskrete Ausgänge</t>
  </si>
  <si>
    <t>azonos valószínűségű diszkrét kimenetelek</t>
  </si>
  <si>
    <t>equally probable discrete outcomes</t>
  </si>
  <si>
    <t>mekkora valószínűséggel lesz "n" kísérletből "k"-nak kedvező a kimenetele</t>
  </si>
  <si>
    <t>what is the probability of having "k" successes out of "n" trials</t>
  </si>
  <si>
    <t>mekkora a valószínűsége, hogy a kísérletet "n"-szer kell megismételnem, mire először sikeres kimenetelt kapok</t>
  </si>
  <si>
    <t>Was ist die Wkeit, dass ich die Versuche "n"-mal wiederholen muss, um einen Erfolg zu bekommen</t>
  </si>
  <si>
    <t>what is the probability that the trial must be repeated "n" times to get a successful outcome</t>
  </si>
  <si>
    <t>a binomiális eloszlás határeloszlása, ha a siker "p" valószínűsége kicsi és a próbálkozások "n" száma nagy</t>
  </si>
  <si>
    <t>Grenzverteilung der Binomialverteilung, wenn die Erfolgwkeit "p" klien und die Anzahl der Versuche "n" groß ist</t>
  </si>
  <si>
    <t>die wichtigsten stätigen Verteilungen:</t>
  </si>
  <si>
    <t>the most important continuous distributions:</t>
  </si>
  <si>
    <t>a legfontosabb folytonos eloszlások:</t>
  </si>
  <si>
    <t>kisszámú varációs lehetőség esetén kombinatorikus úton tudunk számolni</t>
  </si>
  <si>
    <t>"közepes" számú variációs lehetőség esetén a változó jellegétől függő közelítő eloszlásokkal tudunk számolni</t>
  </si>
  <si>
    <t>in case of few variation possibilities, one can use combinatorics for calculations</t>
  </si>
  <si>
    <t>im Falle von wenigen Variationsmöglichkeiten, man kann mit Kombinatorik rechnen</t>
  </si>
  <si>
    <t>im Falle von "mittelvielen" Variationsmöglichkeiten, man kann mit von Variablentyp abhängenden Aannäherungsverteilungen rechnen</t>
  </si>
  <si>
    <t>im Falle von großen Variationsmöglichkeiten, man kann fast immer mit Normal- (oder Lognormal-)verteilung rechnen</t>
  </si>
  <si>
    <t>in case of great variation possibilities, one can almost always calculate with normal (or lognormal) distribution</t>
  </si>
  <si>
    <t>in case of "medium" number of variation possibilities, one can calculate with approximating distributions depending on the type of the variable</t>
  </si>
  <si>
    <t>nagyszámú variációs lehetőség esetén többnyire normális (vagy lognormális) eloszlással lehet számolni</t>
  </si>
  <si>
    <t>a szimmetrikus binomiális eloszlás határeloszlása, ha "n" nagy</t>
  </si>
  <si>
    <t>Grenzverteilung der symmetrischen Binomialverteilung, wenn "n" groß ist</t>
  </si>
  <si>
    <t>limit distribution of the binomialdistribution if the "p" probability of success is little and the "n" number of trials is big</t>
  </si>
  <si>
    <t>limit distribution of the symmetric binomial distribution if "n" is big</t>
  </si>
  <si>
    <t>schätzt normalverteilte Variablen aus einer Stichprobe</t>
  </si>
  <si>
    <t>estimates normally distributed variables from a sample</t>
  </si>
  <si>
    <t>normális eloszlású változó mintából történő becslésére</t>
  </si>
  <si>
    <r>
      <t>χ</t>
    </r>
    <r>
      <rPr>
        <vertAlign val="super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>- (chisquared) distribution</t>
    </r>
  </si>
  <si>
    <t>független standard normális eloszlású változók négyzetösszegeinek eloszlása</t>
  </si>
  <si>
    <t>distribution of the sum of squares of standard normally distributed independent variables</t>
  </si>
  <si>
    <t>Verteilung der Quadratensumme standardnormalverteilter unabhängiger Variablen</t>
  </si>
  <si>
    <t>minden érték egyenként meg van adva:</t>
  </si>
  <si>
    <t>elméleti eloszlás</t>
  </si>
  <si>
    <t>az elméleti eloszlás paramétereinek becslése mintából</t>
  </si>
  <si>
    <t>Középérték</t>
  </si>
  <si>
    <t>az alapsokaság számtani középértéke</t>
  </si>
  <si>
    <t>=ÁTLAG()</t>
  </si>
  <si>
    <t xml:space="preserve">Varianz der Grundgesamtheit (Formel ohne Bessel-Korrektur) </t>
  </si>
  <si>
    <t xml:space="preserve">theorethische Varianz </t>
  </si>
  <si>
    <t>arithmetisches Mittel der Stichprobe</t>
  </si>
  <si>
    <t>a minta számtani középértéke</t>
  </si>
  <si>
    <t>várható érték</t>
  </si>
  <si>
    <t>Szóródás</t>
  </si>
  <si>
    <t>az alapsokaság varianciája (Bessel-korrekció nélküli képlet)</t>
  </si>
  <si>
    <t>a minta tapasztalati varianciája, ha μ ismert (Bessel-korrekció nélküli képlet)</t>
  </si>
  <si>
    <t>az értékek gyakorisága van megadva:</t>
  </si>
  <si>
    <t>(nincs hozzá Excel-függvény)</t>
  </si>
  <si>
    <t>=VAR.M()</t>
  </si>
  <si>
    <t>a minta tapasztalati varianciája, ha μ-t a minta számtani középértékével becsüljük (képlet Bessel-korrekcióval)</t>
  </si>
  <si>
    <t>Bessel-korrekció (mivel a várható értéket (μ) a minta számtani közepével becsüljük)</t>
  </si>
  <si>
    <t xml:space="preserve">Bessel-Korrektur (weil der Erwartungswert (μ) mit dem arithemtischen Mittel der Stichprobe geschätzt wurde)
</t>
  </si>
  <si>
    <t>Bessel's correction (because the expected value (μ) is estimated by the arithemtic mean of the sample)</t>
  </si>
  <si>
    <t>ha egy véges alapsokaság minden eleme ismert</t>
  </si>
  <si>
    <t>wenn alle Elemente einer endlichen Grundgesamtheit bekannt sind</t>
  </si>
  <si>
    <t>if all elements of a finite population are known</t>
  </si>
  <si>
    <t>all values are listed individually</t>
  </si>
  <si>
    <t>values are given as frequencies</t>
  </si>
  <si>
    <t>theoretical distribution</t>
  </si>
  <si>
    <t>estimation of theoretical distribution parameters form sample</t>
  </si>
  <si>
    <t>Central tendency</t>
  </si>
  <si>
    <t>arithmetic mean of the population</t>
  </si>
  <si>
    <t>=AVERAGE()</t>
  </si>
  <si>
    <t>(no Excel function)</t>
  </si>
  <si>
    <t>expected value</t>
  </si>
  <si>
    <t>arithmetic mean of the sample</t>
  </si>
  <si>
    <t>Dispersion</t>
  </si>
  <si>
    <t>population variance (formula without Bessel's correction)</t>
  </si>
  <si>
    <t>empirical variance of the sample if μ is known (formula without Bessel's correction)</t>
  </si>
  <si>
    <t>empirical variance of the sample if μ is estimated with the arithmetic mean of the sample (formula without Bessel's correction)</t>
  </si>
  <si>
    <t>Die Körperhöhewerte (in cm) einer Gruppe von Zwanzigjährigen ist in der Spalte "B" befindlich.</t>
  </si>
  <si>
    <t>Körperhöhe (cm)</t>
  </si>
  <si>
    <t>Schätze die Parameter der Grundgesamtheit, woher ide Stichprobe stammt.</t>
  </si>
  <si>
    <t>Punktschätzung des Erwartungswert:</t>
  </si>
  <si>
    <t>Schätzung der theoretischen Varianz:</t>
  </si>
  <si>
    <t>Schätzung der theoretischen Standardabweichung:</t>
  </si>
  <si>
    <t>The stature values of a sample of twenty 20-year-old (in cm) are listed in column "B".</t>
  </si>
  <si>
    <t>stature (cm)</t>
  </si>
  <si>
    <t>Estimate the parameters of the population where the sample was taken from.</t>
  </si>
  <si>
    <t>Point estimation of the expected value:</t>
  </si>
  <si>
    <t>Estimation of the theoretical variance:</t>
  </si>
  <si>
    <t>Estimation of the theoretical standard deviation:</t>
  </si>
  <si>
    <t>estimated with the corrected sample variance</t>
  </si>
  <si>
    <t>estimated with the corrected sample standard deviation</t>
  </si>
  <si>
    <t>a minta korrigált varianciájával becsüljük</t>
  </si>
  <si>
    <t>a minta korrigált szórásával becsüljük</t>
  </si>
  <si>
    <t>wird mit dem Durchschnitt der Stichprobe geschätzt</t>
  </si>
  <si>
    <t>wird mit der korrigierten Varianz der Stichprobe geschätzt</t>
  </si>
  <si>
    <t>wird mit der korrigierten Standardabweichung der Stichprobe geschätzt</t>
  </si>
  <si>
    <t>estimated with the sample mean</t>
  </si>
  <si>
    <t>Hämoglobinspiegel (g/L)</t>
  </si>
  <si>
    <t>Während einer Untersuchung wurde den Hämoglobinspiegel von 200 Leuten gemessen:</t>
  </si>
  <si>
    <t>During a series of examinations the blood hemoglobin level of 200 people was measured:</t>
  </si>
  <si>
    <t>Häufigkeit:</t>
  </si>
  <si>
    <t>Häufigkeit mal Wert</t>
  </si>
  <si>
    <t>Abweichung des Werts vom Mittelwert</t>
  </si>
  <si>
    <t>quadratische Abweichung des Werts vom Mittelwert</t>
  </si>
  <si>
    <t>Häufigkeit mal quadratische Abweichung</t>
  </si>
  <si>
    <t>Umfang (Datenanzahl) der Stichprobe</t>
  </si>
  <si>
    <t>Durchschnitt</t>
  </si>
  <si>
    <t>empirische Varianz (korrigiert)</t>
  </si>
  <si>
    <t>Mithilfe der Stichprobe von Hämoglobinwerte, gib Schätzung …</t>
  </si>
  <si>
    <t>… für den Erwartungswert:</t>
  </si>
  <si>
    <t>… für die theoretische Varianz:</t>
  </si>
  <si>
    <t>… für die theoretische Standardabweichung:</t>
  </si>
  <si>
    <t>a minta átlagával becsüljük</t>
  </si>
  <si>
    <t>der Erwartungswert wird mit dem Durchschnitt geschätzt</t>
  </si>
  <si>
    <t>die theoretische Varianz wird mit der korrigierten empirischen Varianz geschätzt</t>
  </si>
  <si>
    <t>die theoretische Standardabweichung wird mit der korrigierten empirischen Standardabweichung geschätzt</t>
  </si>
  <si>
    <t>Mithilfe der Stichprobe von noch vorhandenen Zähnen, gib Schätzung …</t>
  </si>
  <si>
    <t>1000 fő 40 és 65 év közötti emberen vizsgáltuk, hogy a 32 maradó fogukból mennyi van még meg.</t>
  </si>
  <si>
    <t>1000 Leute zwischen 40 und 65 Jahren wurden untersuchten, ob wieviel der bleibenden Zähne sie noch haben.</t>
  </si>
  <si>
    <t>1000 people between 40 and 65 years old were examined about the number of permanent teeth they still have.</t>
  </si>
  <si>
    <t>the number of permanent teeth still existing at the time of examination</t>
  </si>
  <si>
    <t>die Anzahl der noch vorhandenen bleibenden Zähne bei der Untersuchung</t>
  </si>
  <si>
    <t>Häufigkeit mal Anzahl der Zähne</t>
  </si>
  <si>
    <t>Abweichung der Anzahl der Zähne vom Mittelwert</t>
  </si>
  <si>
    <t>quadratische Abweichung der Anzahl der Zähne vom Mittelwert</t>
  </si>
  <si>
    <t>frequency times the number of teeth</t>
  </si>
  <si>
    <t>deviation of the number of teeth from the mean value</t>
  </si>
  <si>
    <t>squared deviation of the number of teeth from the mean value</t>
  </si>
  <si>
    <t>Mithilfe der Stichprobe des Würfelwerfens, gib Schätzung …</t>
  </si>
  <si>
    <t>Based on the sample of die rolls give an estimation for …</t>
  </si>
  <si>
    <t>Wert des Ausgangs</t>
  </si>
  <si>
    <t>Häufigkeit des Ausgangs</t>
  </si>
  <si>
    <t>Häufigkeit des Ausgangs mal Wert des Ausgangs</t>
  </si>
  <si>
    <t>Abweichung des Werts des Ausgangs vom Durchschnitt</t>
  </si>
  <si>
    <t>quadratische Abweichung des Werts des Ausgangs vom Durchschnitt</t>
  </si>
  <si>
    <t>Häufigkeit des Ausgangs mal quadratische Abweichung</t>
  </si>
  <si>
    <t>outcome value</t>
  </si>
  <si>
    <t>outcome frequency</t>
  </si>
  <si>
    <t>outcome frequency times outcome value</t>
  </si>
  <si>
    <t>deviation of outcome value from average</t>
  </si>
  <si>
    <t>squared deviation of outcome value from average</t>
  </si>
  <si>
    <t>outcome frequency times squared deviation</t>
  </si>
  <si>
    <t>Outcome</t>
  </si>
  <si>
    <t>Frequency</t>
  </si>
  <si>
    <t>Häufigkeit</t>
  </si>
  <si>
    <t>Ausgang</t>
  </si>
  <si>
    <t>We rolled a die 100 times and the individual outcomes came up with the following frequencies:</t>
  </si>
  <si>
    <t>Egy dobókockával 100-szor dobtunk, és az egyes kimenetelek az alábbi gyakoriságokkal fordultak elő:</t>
  </si>
  <si>
    <t>Wir warfen einen Würfel 100-mal, und die einzelnen Ausgänge traten auf mit den fogenden Häufigkeiten: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</si>
</sst>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11"/>
      <color theme="11"/>
      <name val="Calibri"/>
      <family val="2"/>
      <charset val="238"/>
      <scheme val="minor"/>
    </font>
    <font>
      <sz val="11"/>
      <color rgb="FFFF6600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sz val="11"/>
      <color rgb="FF0000FF"/>
      <name val="Calibri"/>
      <family val="2"/>
      <charset val="238"/>
      <scheme val="minor"/>
    </font>
    <font>
      <sz val="16"/>
      <color theme="1"/>
      <name val="Arial"/>
      <family val="2"/>
      <charset val="238"/>
    </font>
    <font>
      <i/>
      <sz val="11"/>
      <color theme="1"/>
      <name val="Calibri"/>
      <family val="2"/>
      <charset val="238"/>
      <scheme val="minor"/>
    </font>
    <font>
      <i/>
      <vertAlign val="subscript"/>
      <sz val="11"/>
      <color theme="1"/>
      <name val="Calibri"/>
      <family val="2"/>
      <charset val="238"/>
      <scheme val="minor"/>
    </font>
    <font>
      <i/>
      <vertAlign val="superscript"/>
      <sz val="11"/>
      <color theme="1"/>
      <name val="Calibri"/>
      <family val="2"/>
      <charset val="238"/>
      <scheme val="minor"/>
    </font>
    <font>
      <vertAlign val="subscript"/>
      <sz val="11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</borders>
  <cellStyleXfs count="761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73">
    <xf numFmtId="0" fontId="0" fillId="0" borderId="0" xfId="0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0" fillId="4" borderId="0" xfId="0" applyFill="1"/>
    <xf numFmtId="0" fontId="0" fillId="4" borderId="0" xfId="0" applyFill="1" applyAlignment="1">
      <alignment wrapText="1"/>
    </xf>
    <xf numFmtId="0" fontId="6" fillId="0" borderId="1" xfId="0" applyFont="1" applyBorder="1" applyAlignment="1">
      <alignment wrapText="1"/>
    </xf>
    <xf numFmtId="0" fontId="0" fillId="2" borderId="3" xfId="0" applyFill="1" applyBorder="1" applyProtection="1">
      <protection locked="0"/>
    </xf>
    <xf numFmtId="0" fontId="3" fillId="0" borderId="0" xfId="0" applyFont="1"/>
    <xf numFmtId="0" fontId="0" fillId="2" borderId="1" xfId="0" applyFill="1" applyBorder="1"/>
    <xf numFmtId="0" fontId="0" fillId="0" borderId="1" xfId="0" applyBorder="1" applyAlignment="1">
      <alignment wrapText="1"/>
    </xf>
    <xf numFmtId="0" fontId="0" fillId="0" borderId="1" xfId="0" applyBorder="1"/>
    <xf numFmtId="0" fontId="5" fillId="0" borderId="0" xfId="0" applyFont="1"/>
    <xf numFmtId="0" fontId="0" fillId="0" borderId="5" xfId="0" applyBorder="1"/>
    <xf numFmtId="0" fontId="0" fillId="0" borderId="6" xfId="0" applyBorder="1"/>
    <xf numFmtId="0" fontId="7" fillId="0" borderId="0" xfId="0" applyFont="1"/>
    <xf numFmtId="0" fontId="0" fillId="3" borderId="5" xfId="0" applyFill="1" applyBorder="1"/>
    <xf numFmtId="0" fontId="7" fillId="3" borderId="6" xfId="0" applyFont="1" applyFill="1" applyBorder="1"/>
    <xf numFmtId="0" fontId="0" fillId="4" borderId="0" xfId="0" applyFill="1" applyBorder="1"/>
    <xf numFmtId="0" fontId="0" fillId="4" borderId="7" xfId="0" applyFill="1" applyBorder="1"/>
    <xf numFmtId="0" fontId="0" fillId="0" borderId="8" xfId="0" applyBorder="1"/>
    <xf numFmtId="0" fontId="0" fillId="5" borderId="13" xfId="0" applyFill="1" applyBorder="1" applyAlignment="1">
      <alignment wrapText="1"/>
    </xf>
    <xf numFmtId="0" fontId="11" fillId="5" borderId="14" xfId="0" applyFont="1" applyFill="1" applyBorder="1"/>
    <xf numFmtId="0" fontId="0" fillId="5" borderId="14" xfId="0" quotePrefix="1" applyFill="1" applyBorder="1"/>
    <xf numFmtId="0" fontId="0" fillId="5" borderId="11" xfId="0" applyFill="1" applyBorder="1"/>
    <xf numFmtId="0" fontId="0" fillId="5" borderId="15" xfId="0" applyFill="1" applyBorder="1"/>
    <xf numFmtId="0" fontId="0" fillId="5" borderId="12" xfId="0" applyFill="1" applyBorder="1"/>
    <xf numFmtId="0" fontId="0" fillId="6" borderId="13" xfId="0" applyFill="1" applyBorder="1"/>
    <xf numFmtId="0" fontId="0" fillId="6" borderId="11" xfId="0" applyFill="1" applyBorder="1"/>
    <xf numFmtId="0" fontId="11" fillId="6" borderId="14" xfId="0" applyFont="1" applyFill="1" applyBorder="1"/>
    <xf numFmtId="0" fontId="0" fillId="6" borderId="12" xfId="0" applyFill="1" applyBorder="1"/>
    <xf numFmtId="0" fontId="11" fillId="7" borderId="14" xfId="0" applyFont="1" applyFill="1" applyBorder="1"/>
    <xf numFmtId="0" fontId="0" fillId="7" borderId="11" xfId="0" applyFill="1" applyBorder="1"/>
    <xf numFmtId="0" fontId="0" fillId="7" borderId="12" xfId="0" applyFill="1" applyBorder="1"/>
    <xf numFmtId="0" fontId="0" fillId="7" borderId="13" xfId="0" applyFill="1" applyBorder="1" applyAlignment="1">
      <alignment wrapText="1"/>
    </xf>
    <xf numFmtId="0" fontId="0" fillId="7" borderId="11" xfId="0" quotePrefix="1" applyFill="1" applyBorder="1"/>
    <xf numFmtId="0" fontId="12" fillId="5" borderId="10" xfId="0" applyFont="1" applyFill="1" applyBorder="1" applyAlignment="1">
      <alignment wrapText="1"/>
    </xf>
    <xf numFmtId="0" fontId="12" fillId="6" borderId="10" xfId="0" applyFont="1" applyFill="1" applyBorder="1"/>
    <xf numFmtId="0" fontId="12" fillId="7" borderId="10" xfId="0" applyFont="1" applyFill="1" applyBorder="1" applyAlignment="1">
      <alignment wrapText="1"/>
    </xf>
    <xf numFmtId="0" fontId="0" fillId="0" borderId="9" xfId="0" applyBorder="1" applyAlignment="1">
      <alignment horizontal="center"/>
    </xf>
    <xf numFmtId="0" fontId="0" fillId="7" borderId="26" xfId="0" applyFill="1" applyBorder="1" applyAlignment="1">
      <alignment wrapText="1"/>
    </xf>
    <xf numFmtId="0" fontId="0" fillId="7" borderId="25" xfId="0" quotePrefix="1" applyFill="1" applyBorder="1"/>
    <xf numFmtId="0" fontId="0" fillId="7" borderId="20" xfId="0" applyFill="1" applyBorder="1"/>
    <xf numFmtId="0" fontId="11" fillId="7" borderId="25" xfId="0" applyFont="1" applyFill="1" applyBorder="1"/>
    <xf numFmtId="0" fontId="0" fillId="7" borderId="21" xfId="0" applyFill="1" applyBorder="1"/>
    <xf numFmtId="0" fontId="0" fillId="7" borderId="27" xfId="0" applyFill="1" applyBorder="1" applyAlignment="1">
      <alignment wrapText="1"/>
    </xf>
    <xf numFmtId="0" fontId="11" fillId="7" borderId="28" xfId="0" applyFont="1" applyFill="1" applyBorder="1"/>
    <xf numFmtId="0" fontId="0" fillId="7" borderId="29" xfId="0" applyFill="1" applyBorder="1"/>
    <xf numFmtId="0" fontId="0" fillId="7" borderId="30" xfId="0" applyFill="1" applyBorder="1"/>
    <xf numFmtId="0" fontId="0" fillId="4" borderId="0" xfId="0" applyFill="1" applyAlignment="1">
      <alignment horizontal="right"/>
    </xf>
    <xf numFmtId="0" fontId="0" fillId="0" borderId="0" xfId="0" applyAlignment="1"/>
    <xf numFmtId="0" fontId="3" fillId="0" borderId="0" xfId="0" applyFont="1" applyAlignment="1"/>
    <xf numFmtId="0" fontId="5" fillId="0" borderId="0" xfId="0" applyFont="1" applyAlignment="1"/>
    <xf numFmtId="0" fontId="0" fillId="0" borderId="0" xfId="0" quotePrefix="1" applyAlignment="1"/>
    <xf numFmtId="0" fontId="7" fillId="4" borderId="0" xfId="0" applyFont="1" applyFill="1"/>
    <xf numFmtId="0" fontId="0" fillId="7" borderId="1" xfId="0" applyFill="1" applyBorder="1"/>
    <xf numFmtId="0" fontId="0" fillId="0" borderId="2" xfId="0" applyBorder="1" applyAlignment="1">
      <alignment wrapText="1"/>
    </xf>
    <xf numFmtId="0" fontId="0" fillId="0" borderId="4" xfId="0" applyBorder="1" applyAlignment="1">
      <alignment wrapText="1"/>
    </xf>
    <xf numFmtId="0" fontId="0" fillId="5" borderId="17" xfId="0" applyFill="1" applyBorder="1" applyAlignment="1">
      <alignment wrapText="1"/>
    </xf>
    <xf numFmtId="0" fontId="0" fillId="0" borderId="21" xfId="0" applyBorder="1" applyAlignment="1">
      <alignment wrapText="1"/>
    </xf>
    <xf numFmtId="0" fontId="0" fillId="6" borderId="18" xfId="0" applyFill="1" applyBorder="1" applyAlignment="1">
      <alignment wrapText="1"/>
    </xf>
    <xf numFmtId="0" fontId="0" fillId="0" borderId="19" xfId="0" applyBorder="1" applyAlignment="1">
      <alignment wrapText="1"/>
    </xf>
    <xf numFmtId="0" fontId="11" fillId="6" borderId="24" xfId="0" applyFont="1" applyFill="1" applyBorder="1" applyAlignment="1">
      <alignment wrapText="1"/>
    </xf>
    <xf numFmtId="0" fontId="0" fillId="0" borderId="25" xfId="0" applyBorder="1" applyAlignment="1">
      <alignment wrapText="1"/>
    </xf>
    <xf numFmtId="0" fontId="0" fillId="6" borderId="17" xfId="0" applyFill="1" applyBorder="1" applyAlignment="1">
      <alignment wrapText="1"/>
    </xf>
    <xf numFmtId="0" fontId="0" fillId="0" borderId="22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6" fillId="0" borderId="2" xfId="0" applyFont="1" applyBorder="1" applyAlignment="1">
      <alignment wrapText="1"/>
    </xf>
    <xf numFmtId="0" fontId="0" fillId="0" borderId="3" xfId="0" applyBorder="1" applyAlignment="1">
      <alignment wrapText="1"/>
    </xf>
    <xf numFmtId="0" fontId="0" fillId="5" borderId="16" xfId="0" applyFill="1" applyBorder="1" applyAlignment="1">
      <alignment wrapText="1"/>
    </xf>
    <xf numFmtId="0" fontId="0" fillId="0" borderId="20" xfId="0" applyBorder="1" applyAlignment="1">
      <alignment wrapText="1"/>
    </xf>
    <xf numFmtId="0" fontId="0" fillId="5" borderId="24" xfId="0" quotePrefix="1" applyFill="1" applyBorder="1" applyAlignment="1">
      <alignment wrapText="1"/>
    </xf>
    <xf numFmtId="0" fontId="11" fillId="5" borderId="24" xfId="0" applyFont="1" applyFill="1" applyBorder="1" applyAlignment="1">
      <alignment wrapText="1"/>
    </xf>
  </cellXfs>
  <cellStyles count="76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Followed Hyperlink" xfId="408" builtinId="9" hidden="1"/>
    <cellStyle name="Followed Hyperlink" xfId="410" builtinId="9" hidden="1"/>
    <cellStyle name="Followed Hyperlink" xfId="412" builtinId="9" hidden="1"/>
    <cellStyle name="Followed Hyperlink" xfId="414" builtinId="9" hidden="1"/>
    <cellStyle name="Followed Hyperlink" xfId="416" builtinId="9" hidden="1"/>
    <cellStyle name="Followed Hyperlink" xfId="418" builtinId="9" hidden="1"/>
    <cellStyle name="Followed Hyperlink" xfId="420" builtinId="9" hidden="1"/>
    <cellStyle name="Followed Hyperlink" xfId="422" builtinId="9" hidden="1"/>
    <cellStyle name="Followed Hyperlink" xfId="424" builtinId="9" hidden="1"/>
    <cellStyle name="Followed Hyperlink" xfId="426" builtinId="9" hidden="1"/>
    <cellStyle name="Followed Hyperlink" xfId="428" builtinId="9" hidden="1"/>
    <cellStyle name="Followed Hyperlink" xfId="430" builtinId="9" hidden="1"/>
    <cellStyle name="Followed Hyperlink" xfId="432" builtinId="9" hidden="1"/>
    <cellStyle name="Followed Hyperlink" xfId="434" builtinId="9" hidden="1"/>
    <cellStyle name="Followed Hyperlink" xfId="436" builtinId="9" hidden="1"/>
    <cellStyle name="Followed Hyperlink" xfId="438" builtinId="9" hidden="1"/>
    <cellStyle name="Followed Hyperlink" xfId="440" builtinId="9" hidden="1"/>
    <cellStyle name="Followed Hyperlink" xfId="442" builtinId="9" hidden="1"/>
    <cellStyle name="Followed Hyperlink" xfId="444" builtinId="9" hidden="1"/>
    <cellStyle name="Followed Hyperlink" xfId="446" builtinId="9" hidden="1"/>
    <cellStyle name="Followed Hyperlink" xfId="448" builtinId="9" hidden="1"/>
    <cellStyle name="Followed Hyperlink" xfId="450" builtinId="9" hidden="1"/>
    <cellStyle name="Followed Hyperlink" xfId="452" builtinId="9" hidden="1"/>
    <cellStyle name="Followed Hyperlink" xfId="454" builtinId="9" hidden="1"/>
    <cellStyle name="Followed Hyperlink" xfId="456" builtinId="9" hidden="1"/>
    <cellStyle name="Followed Hyperlink" xfId="458" builtinId="9" hidden="1"/>
    <cellStyle name="Followed Hyperlink" xfId="460" builtinId="9" hidden="1"/>
    <cellStyle name="Followed Hyperlink" xfId="462" builtinId="9" hidden="1"/>
    <cellStyle name="Followed Hyperlink" xfId="464" builtinId="9" hidden="1"/>
    <cellStyle name="Followed Hyperlink" xfId="466" builtinId="9" hidden="1"/>
    <cellStyle name="Followed Hyperlink" xfId="468" builtinId="9" hidden="1"/>
    <cellStyle name="Followed Hyperlink" xfId="470" builtinId="9" hidden="1"/>
    <cellStyle name="Followed Hyperlink" xfId="472" builtinId="9" hidden="1"/>
    <cellStyle name="Followed Hyperlink" xfId="474" builtinId="9" hidden="1"/>
    <cellStyle name="Followed Hyperlink" xfId="476" builtinId="9" hidden="1"/>
    <cellStyle name="Followed Hyperlink" xfId="478" builtinId="9" hidden="1"/>
    <cellStyle name="Followed Hyperlink" xfId="480" builtinId="9" hidden="1"/>
    <cellStyle name="Followed Hyperlink" xfId="482" builtinId="9" hidden="1"/>
    <cellStyle name="Followed Hyperlink" xfId="484" builtinId="9" hidden="1"/>
    <cellStyle name="Followed Hyperlink" xfId="486" builtinId="9" hidden="1"/>
    <cellStyle name="Followed Hyperlink" xfId="488" builtinId="9" hidden="1"/>
    <cellStyle name="Followed Hyperlink" xfId="490" builtinId="9" hidden="1"/>
    <cellStyle name="Followed Hyperlink" xfId="492" builtinId="9" hidden="1"/>
    <cellStyle name="Followed Hyperlink" xfId="494" builtinId="9" hidden="1"/>
    <cellStyle name="Followed Hyperlink" xfId="496" builtinId="9" hidden="1"/>
    <cellStyle name="Followed Hyperlink" xfId="498" builtinId="9" hidden="1"/>
    <cellStyle name="Followed Hyperlink" xfId="500" builtinId="9" hidden="1"/>
    <cellStyle name="Followed Hyperlink" xfId="502" builtinId="9" hidden="1"/>
    <cellStyle name="Followed Hyperlink" xfId="504" builtinId="9" hidden="1"/>
    <cellStyle name="Followed Hyperlink" xfId="506" builtinId="9" hidden="1"/>
    <cellStyle name="Followed Hyperlink" xfId="508" builtinId="9" hidden="1"/>
    <cellStyle name="Followed Hyperlink" xfId="510" builtinId="9" hidden="1"/>
    <cellStyle name="Followed Hyperlink" xfId="512" builtinId="9" hidden="1"/>
    <cellStyle name="Followed Hyperlink" xfId="514" builtinId="9" hidden="1"/>
    <cellStyle name="Followed Hyperlink" xfId="516" builtinId="9" hidden="1"/>
    <cellStyle name="Followed Hyperlink" xfId="518" builtinId="9" hidden="1"/>
    <cellStyle name="Followed Hyperlink" xfId="520" builtinId="9" hidden="1"/>
    <cellStyle name="Followed Hyperlink" xfId="522" builtinId="9" hidden="1"/>
    <cellStyle name="Followed Hyperlink" xfId="524" builtinId="9" hidden="1"/>
    <cellStyle name="Followed Hyperlink" xfId="526" builtinId="9" hidden="1"/>
    <cellStyle name="Followed Hyperlink" xfId="528" builtinId="9" hidden="1"/>
    <cellStyle name="Followed Hyperlink" xfId="530" builtinId="9" hidden="1"/>
    <cellStyle name="Followed Hyperlink" xfId="532" builtinId="9" hidden="1"/>
    <cellStyle name="Followed Hyperlink" xfId="534" builtinId="9" hidden="1"/>
    <cellStyle name="Followed Hyperlink" xfId="536" builtinId="9" hidden="1"/>
    <cellStyle name="Followed Hyperlink" xfId="538" builtinId="9" hidden="1"/>
    <cellStyle name="Followed Hyperlink" xfId="540" builtinId="9" hidden="1"/>
    <cellStyle name="Followed Hyperlink" xfId="542" builtinId="9" hidden="1"/>
    <cellStyle name="Followed Hyperlink" xfId="544" builtinId="9" hidden="1"/>
    <cellStyle name="Followed Hyperlink" xfId="546" builtinId="9" hidden="1"/>
    <cellStyle name="Followed Hyperlink" xfId="548" builtinId="9" hidden="1"/>
    <cellStyle name="Followed Hyperlink" xfId="550" builtinId="9" hidden="1"/>
    <cellStyle name="Followed Hyperlink" xfId="552" builtinId="9" hidden="1"/>
    <cellStyle name="Followed Hyperlink" xfId="554" builtinId="9" hidden="1"/>
    <cellStyle name="Followed Hyperlink" xfId="556" builtinId="9" hidden="1"/>
    <cellStyle name="Followed Hyperlink" xfId="558" builtinId="9" hidden="1"/>
    <cellStyle name="Followed Hyperlink" xfId="560" builtinId="9" hidden="1"/>
    <cellStyle name="Followed Hyperlink" xfId="562" builtinId="9" hidden="1"/>
    <cellStyle name="Followed Hyperlink" xfId="564" builtinId="9" hidden="1"/>
    <cellStyle name="Followed Hyperlink" xfId="566" builtinId="9" hidden="1"/>
    <cellStyle name="Followed Hyperlink" xfId="568" builtinId="9" hidden="1"/>
    <cellStyle name="Followed Hyperlink" xfId="570" builtinId="9" hidden="1"/>
    <cellStyle name="Followed Hyperlink" xfId="572" builtinId="9" hidden="1"/>
    <cellStyle name="Followed Hyperlink" xfId="574" builtinId="9" hidden="1"/>
    <cellStyle name="Followed Hyperlink" xfId="576" builtinId="9" hidden="1"/>
    <cellStyle name="Followed Hyperlink" xfId="578" builtinId="9" hidden="1"/>
    <cellStyle name="Followed Hyperlink" xfId="580" builtinId="9" hidden="1"/>
    <cellStyle name="Followed Hyperlink" xfId="582" builtinId="9" hidden="1"/>
    <cellStyle name="Followed Hyperlink" xfId="584" builtinId="9" hidden="1"/>
    <cellStyle name="Followed Hyperlink" xfId="586" builtinId="9" hidden="1"/>
    <cellStyle name="Followed Hyperlink" xfId="588" builtinId="9" hidden="1"/>
    <cellStyle name="Followed Hyperlink" xfId="590" builtinId="9" hidden="1"/>
    <cellStyle name="Followed Hyperlink" xfId="592" builtinId="9" hidden="1"/>
    <cellStyle name="Followed Hyperlink" xfId="594" builtinId="9" hidden="1"/>
    <cellStyle name="Followed Hyperlink" xfId="596" builtinId="9" hidden="1"/>
    <cellStyle name="Followed Hyperlink" xfId="598" builtinId="9" hidden="1"/>
    <cellStyle name="Followed Hyperlink" xfId="600" builtinId="9" hidden="1"/>
    <cellStyle name="Followed Hyperlink" xfId="602" builtinId="9" hidden="1"/>
    <cellStyle name="Followed Hyperlink" xfId="604" builtinId="9" hidden="1"/>
    <cellStyle name="Followed Hyperlink" xfId="606" builtinId="9" hidden="1"/>
    <cellStyle name="Followed Hyperlink" xfId="608" builtinId="9" hidden="1"/>
    <cellStyle name="Followed Hyperlink" xfId="610" builtinId="9" hidden="1"/>
    <cellStyle name="Followed Hyperlink" xfId="612" builtinId="9" hidden="1"/>
    <cellStyle name="Followed Hyperlink" xfId="614" builtinId="9" hidden="1"/>
    <cellStyle name="Followed Hyperlink" xfId="616" builtinId="9" hidden="1"/>
    <cellStyle name="Followed Hyperlink" xfId="618" builtinId="9" hidden="1"/>
    <cellStyle name="Followed Hyperlink" xfId="620" builtinId="9" hidden="1"/>
    <cellStyle name="Followed Hyperlink" xfId="622" builtinId="9" hidden="1"/>
    <cellStyle name="Followed Hyperlink" xfId="624" builtinId="9" hidden="1"/>
    <cellStyle name="Followed Hyperlink" xfId="626" builtinId="9" hidden="1"/>
    <cellStyle name="Followed Hyperlink" xfId="628" builtinId="9" hidden="1"/>
    <cellStyle name="Followed Hyperlink" xfId="630" builtinId="9" hidden="1"/>
    <cellStyle name="Followed Hyperlink" xfId="632" builtinId="9" hidden="1"/>
    <cellStyle name="Followed Hyperlink" xfId="634" builtinId="9" hidden="1"/>
    <cellStyle name="Followed Hyperlink" xfId="636" builtinId="9" hidden="1"/>
    <cellStyle name="Followed Hyperlink" xfId="638" builtinId="9" hidden="1"/>
    <cellStyle name="Followed Hyperlink" xfId="640" builtinId="9" hidden="1"/>
    <cellStyle name="Followed Hyperlink" xfId="642" builtinId="9" hidden="1"/>
    <cellStyle name="Followed Hyperlink" xfId="644" builtinId="9" hidden="1"/>
    <cellStyle name="Followed Hyperlink" xfId="646" builtinId="9" hidden="1"/>
    <cellStyle name="Followed Hyperlink" xfId="648" builtinId="9" hidden="1"/>
    <cellStyle name="Followed Hyperlink" xfId="650" builtinId="9" hidden="1"/>
    <cellStyle name="Followed Hyperlink" xfId="652" builtinId="9" hidden="1"/>
    <cellStyle name="Followed Hyperlink" xfId="654" builtinId="9" hidden="1"/>
    <cellStyle name="Followed Hyperlink" xfId="656" builtinId="9" hidden="1"/>
    <cellStyle name="Followed Hyperlink" xfId="658" builtinId="9" hidden="1"/>
    <cellStyle name="Followed Hyperlink" xfId="660" builtinId="9" hidden="1"/>
    <cellStyle name="Followed Hyperlink" xfId="662" builtinId="9" hidden="1"/>
    <cellStyle name="Followed Hyperlink" xfId="664" builtinId="9" hidden="1"/>
    <cellStyle name="Followed Hyperlink" xfId="666" builtinId="9" hidden="1"/>
    <cellStyle name="Followed Hyperlink" xfId="668" builtinId="9" hidden="1"/>
    <cellStyle name="Followed Hyperlink" xfId="670" builtinId="9" hidden="1"/>
    <cellStyle name="Followed Hyperlink" xfId="672" builtinId="9" hidden="1"/>
    <cellStyle name="Followed Hyperlink" xfId="674" builtinId="9" hidden="1"/>
    <cellStyle name="Followed Hyperlink" xfId="676" builtinId="9" hidden="1"/>
    <cellStyle name="Followed Hyperlink" xfId="678" builtinId="9" hidden="1"/>
    <cellStyle name="Followed Hyperlink" xfId="680" builtinId="9" hidden="1"/>
    <cellStyle name="Followed Hyperlink" xfId="682" builtinId="9" hidden="1"/>
    <cellStyle name="Followed Hyperlink" xfId="684" builtinId="9" hidden="1"/>
    <cellStyle name="Followed Hyperlink" xfId="686" builtinId="9" hidden="1"/>
    <cellStyle name="Followed Hyperlink" xfId="688" builtinId="9" hidden="1"/>
    <cellStyle name="Followed Hyperlink" xfId="690" builtinId="9" hidden="1"/>
    <cellStyle name="Followed Hyperlink" xfId="692" builtinId="9" hidden="1"/>
    <cellStyle name="Followed Hyperlink" xfId="694" builtinId="9" hidden="1"/>
    <cellStyle name="Followed Hyperlink" xfId="696" builtinId="9" hidden="1"/>
    <cellStyle name="Followed Hyperlink" xfId="698" builtinId="9" hidden="1"/>
    <cellStyle name="Followed Hyperlink" xfId="700" builtinId="9" hidden="1"/>
    <cellStyle name="Followed Hyperlink" xfId="702" builtinId="9" hidden="1"/>
    <cellStyle name="Followed Hyperlink" xfId="704" builtinId="9" hidden="1"/>
    <cellStyle name="Followed Hyperlink" xfId="706" builtinId="9" hidden="1"/>
    <cellStyle name="Followed Hyperlink" xfId="708" builtinId="9" hidden="1"/>
    <cellStyle name="Followed Hyperlink" xfId="710" builtinId="9" hidden="1"/>
    <cellStyle name="Followed Hyperlink" xfId="712" builtinId="9" hidden="1"/>
    <cellStyle name="Followed Hyperlink" xfId="714" builtinId="9" hidden="1"/>
    <cellStyle name="Followed Hyperlink" xfId="716" builtinId="9" hidden="1"/>
    <cellStyle name="Followed Hyperlink" xfId="718" builtinId="9" hidden="1"/>
    <cellStyle name="Followed Hyperlink" xfId="720" builtinId="9" hidden="1"/>
    <cellStyle name="Followed Hyperlink" xfId="722" builtinId="9" hidden="1"/>
    <cellStyle name="Followed Hyperlink" xfId="724" builtinId="9" hidden="1"/>
    <cellStyle name="Followed Hyperlink" xfId="726" builtinId="9" hidden="1"/>
    <cellStyle name="Followed Hyperlink" xfId="728" builtinId="9" hidden="1"/>
    <cellStyle name="Followed Hyperlink" xfId="730" builtinId="9" hidden="1"/>
    <cellStyle name="Followed Hyperlink" xfId="732" builtinId="9" hidden="1"/>
    <cellStyle name="Followed Hyperlink" xfId="734" builtinId="9" hidden="1"/>
    <cellStyle name="Followed Hyperlink" xfId="736" builtinId="9" hidden="1"/>
    <cellStyle name="Followed Hyperlink" xfId="738" builtinId="9" hidden="1"/>
    <cellStyle name="Followed Hyperlink" xfId="740" builtinId="9" hidden="1"/>
    <cellStyle name="Followed Hyperlink" xfId="742" builtinId="9" hidden="1"/>
    <cellStyle name="Followed Hyperlink" xfId="744" builtinId="9" hidden="1"/>
    <cellStyle name="Followed Hyperlink" xfId="746" builtinId="9" hidden="1"/>
    <cellStyle name="Followed Hyperlink" xfId="748" builtinId="9" hidden="1"/>
    <cellStyle name="Followed Hyperlink" xfId="750" builtinId="9" hidden="1"/>
    <cellStyle name="Followed Hyperlink" xfId="752" builtinId="9" hidden="1"/>
    <cellStyle name="Followed Hyperlink" xfId="754" builtinId="9" hidden="1"/>
    <cellStyle name="Followed Hyperlink" xfId="756" builtinId="9" hidden="1"/>
    <cellStyle name="Followed Hyperlink" xfId="758" builtinId="9" hidden="1"/>
    <cellStyle name="Followed Hyperlink" xfId="76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3" builtinId="8" hidden="1"/>
    <cellStyle name="Hyperlink" xfId="415" builtinId="8" hidden="1"/>
    <cellStyle name="Hyperlink" xfId="417" builtinId="8" hidden="1"/>
    <cellStyle name="Hyperlink" xfId="419" builtinId="8" hidden="1"/>
    <cellStyle name="Hyperlink" xfId="421" builtinId="8" hidden="1"/>
    <cellStyle name="Hyperlink" xfId="423" builtinId="8" hidden="1"/>
    <cellStyle name="Hyperlink" xfId="425" builtinId="8" hidden="1"/>
    <cellStyle name="Hyperlink" xfId="427" builtinId="8" hidden="1"/>
    <cellStyle name="Hyperlink" xfId="429" builtinId="8" hidden="1"/>
    <cellStyle name="Hyperlink" xfId="431" builtinId="8" hidden="1"/>
    <cellStyle name="Hyperlink" xfId="433" builtinId="8" hidden="1"/>
    <cellStyle name="Hyperlink" xfId="435" builtinId="8" hidden="1"/>
    <cellStyle name="Hyperlink" xfId="437" builtinId="8" hidden="1"/>
    <cellStyle name="Hyperlink" xfId="439" builtinId="8" hidden="1"/>
    <cellStyle name="Hyperlink" xfId="441" builtinId="8" hidden="1"/>
    <cellStyle name="Hyperlink" xfId="443" builtinId="8" hidden="1"/>
    <cellStyle name="Hyperlink" xfId="445" builtinId="8" hidden="1"/>
    <cellStyle name="Hyperlink" xfId="447" builtinId="8" hidden="1"/>
    <cellStyle name="Hyperlink" xfId="449" builtinId="8" hidden="1"/>
    <cellStyle name="Hyperlink" xfId="451" builtinId="8" hidden="1"/>
    <cellStyle name="Hyperlink" xfId="453" builtinId="8" hidden="1"/>
    <cellStyle name="Hyperlink" xfId="455" builtinId="8" hidden="1"/>
    <cellStyle name="Hyperlink" xfId="457" builtinId="8" hidden="1"/>
    <cellStyle name="Hyperlink" xfId="459" builtinId="8" hidden="1"/>
    <cellStyle name="Hyperlink" xfId="461" builtinId="8" hidden="1"/>
    <cellStyle name="Hyperlink" xfId="463" builtinId="8" hidden="1"/>
    <cellStyle name="Hyperlink" xfId="465" builtinId="8" hidden="1"/>
    <cellStyle name="Hyperlink" xfId="467" builtinId="8" hidden="1"/>
    <cellStyle name="Hyperlink" xfId="469" builtinId="8" hidden="1"/>
    <cellStyle name="Hyperlink" xfId="471" builtinId="8" hidden="1"/>
    <cellStyle name="Hyperlink" xfId="473" builtinId="8" hidden="1"/>
    <cellStyle name="Hyperlink" xfId="475" builtinId="8" hidden="1"/>
    <cellStyle name="Hyperlink" xfId="477" builtinId="8" hidden="1"/>
    <cellStyle name="Hyperlink" xfId="479" builtinId="8" hidden="1"/>
    <cellStyle name="Hyperlink" xfId="481" builtinId="8" hidden="1"/>
    <cellStyle name="Hyperlink" xfId="483" builtinId="8" hidden="1"/>
    <cellStyle name="Hyperlink" xfId="485" builtinId="8" hidden="1"/>
    <cellStyle name="Hyperlink" xfId="487" builtinId="8" hidden="1"/>
    <cellStyle name="Hyperlink" xfId="489" builtinId="8" hidden="1"/>
    <cellStyle name="Hyperlink" xfId="491" builtinId="8" hidden="1"/>
    <cellStyle name="Hyperlink" xfId="493" builtinId="8" hidden="1"/>
    <cellStyle name="Hyperlink" xfId="495" builtinId="8" hidden="1"/>
    <cellStyle name="Hyperlink" xfId="497" builtinId="8" hidden="1"/>
    <cellStyle name="Hyperlink" xfId="499" builtinId="8" hidden="1"/>
    <cellStyle name="Hyperlink" xfId="501" builtinId="8" hidden="1"/>
    <cellStyle name="Hyperlink" xfId="503" builtinId="8" hidden="1"/>
    <cellStyle name="Hyperlink" xfId="505" builtinId="8" hidden="1"/>
    <cellStyle name="Hyperlink" xfId="507" builtinId="8" hidden="1"/>
    <cellStyle name="Hyperlink" xfId="509" builtinId="8" hidden="1"/>
    <cellStyle name="Hyperlink" xfId="511" builtinId="8" hidden="1"/>
    <cellStyle name="Hyperlink" xfId="513" builtinId="8" hidden="1"/>
    <cellStyle name="Hyperlink" xfId="515" builtinId="8" hidden="1"/>
    <cellStyle name="Hyperlink" xfId="517" builtinId="8" hidden="1"/>
    <cellStyle name="Hyperlink" xfId="519" builtinId="8" hidden="1"/>
    <cellStyle name="Hyperlink" xfId="521" builtinId="8" hidden="1"/>
    <cellStyle name="Hyperlink" xfId="523" builtinId="8" hidden="1"/>
    <cellStyle name="Hyperlink" xfId="525" builtinId="8" hidden="1"/>
    <cellStyle name="Hyperlink" xfId="527" builtinId="8" hidden="1"/>
    <cellStyle name="Hyperlink" xfId="529" builtinId="8" hidden="1"/>
    <cellStyle name="Hyperlink" xfId="531" builtinId="8" hidden="1"/>
    <cellStyle name="Hyperlink" xfId="533" builtinId="8" hidden="1"/>
    <cellStyle name="Hyperlink" xfId="535" builtinId="8" hidden="1"/>
    <cellStyle name="Hyperlink" xfId="537" builtinId="8" hidden="1"/>
    <cellStyle name="Hyperlink" xfId="539" builtinId="8" hidden="1"/>
    <cellStyle name="Hyperlink" xfId="541" builtinId="8" hidden="1"/>
    <cellStyle name="Hyperlink" xfId="543" builtinId="8" hidden="1"/>
    <cellStyle name="Hyperlink" xfId="545" builtinId="8" hidden="1"/>
    <cellStyle name="Hyperlink" xfId="547" builtinId="8" hidden="1"/>
    <cellStyle name="Hyperlink" xfId="549" builtinId="8" hidden="1"/>
    <cellStyle name="Hyperlink" xfId="551" builtinId="8" hidden="1"/>
    <cellStyle name="Hyperlink" xfId="553" builtinId="8" hidden="1"/>
    <cellStyle name="Hyperlink" xfId="555" builtinId="8" hidden="1"/>
    <cellStyle name="Hyperlink" xfId="557" builtinId="8" hidden="1"/>
    <cellStyle name="Hyperlink" xfId="559" builtinId="8" hidden="1"/>
    <cellStyle name="Hyperlink" xfId="561" builtinId="8" hidden="1"/>
    <cellStyle name="Hyperlink" xfId="563" builtinId="8" hidden="1"/>
    <cellStyle name="Hyperlink" xfId="565" builtinId="8" hidden="1"/>
    <cellStyle name="Hyperlink" xfId="567" builtinId="8" hidden="1"/>
    <cellStyle name="Hyperlink" xfId="569" builtinId="8" hidden="1"/>
    <cellStyle name="Hyperlink" xfId="571" builtinId="8" hidden="1"/>
    <cellStyle name="Hyperlink" xfId="573" builtinId="8" hidden="1"/>
    <cellStyle name="Hyperlink" xfId="575" builtinId="8" hidden="1"/>
    <cellStyle name="Hyperlink" xfId="577" builtinId="8" hidden="1"/>
    <cellStyle name="Hyperlink" xfId="579" builtinId="8" hidden="1"/>
    <cellStyle name="Hyperlink" xfId="581" builtinId="8" hidden="1"/>
    <cellStyle name="Hyperlink" xfId="583" builtinId="8" hidden="1"/>
    <cellStyle name="Hyperlink" xfId="585" builtinId="8" hidden="1"/>
    <cellStyle name="Hyperlink" xfId="587" builtinId="8" hidden="1"/>
    <cellStyle name="Hyperlink" xfId="589" builtinId="8" hidden="1"/>
    <cellStyle name="Hyperlink" xfId="591" builtinId="8" hidden="1"/>
    <cellStyle name="Hyperlink" xfId="593" builtinId="8" hidden="1"/>
    <cellStyle name="Hyperlink" xfId="595" builtinId="8" hidden="1"/>
    <cellStyle name="Hyperlink" xfId="597" builtinId="8" hidden="1"/>
    <cellStyle name="Hyperlink" xfId="599" builtinId="8" hidden="1"/>
    <cellStyle name="Hyperlink" xfId="601" builtinId="8" hidden="1"/>
    <cellStyle name="Hyperlink" xfId="603" builtinId="8" hidden="1"/>
    <cellStyle name="Hyperlink" xfId="605" builtinId="8" hidden="1"/>
    <cellStyle name="Hyperlink" xfId="607" builtinId="8" hidden="1"/>
    <cellStyle name="Hyperlink" xfId="609" builtinId="8" hidden="1"/>
    <cellStyle name="Hyperlink" xfId="611" builtinId="8" hidden="1"/>
    <cellStyle name="Hyperlink" xfId="613" builtinId="8" hidden="1"/>
    <cellStyle name="Hyperlink" xfId="615" builtinId="8" hidden="1"/>
    <cellStyle name="Hyperlink" xfId="617" builtinId="8" hidden="1"/>
    <cellStyle name="Hyperlink" xfId="619" builtinId="8" hidden="1"/>
    <cellStyle name="Hyperlink" xfId="621" builtinId="8" hidden="1"/>
    <cellStyle name="Hyperlink" xfId="623" builtinId="8" hidden="1"/>
    <cellStyle name="Hyperlink" xfId="625" builtinId="8" hidden="1"/>
    <cellStyle name="Hyperlink" xfId="627" builtinId="8" hidden="1"/>
    <cellStyle name="Hyperlink" xfId="629" builtinId="8" hidden="1"/>
    <cellStyle name="Hyperlink" xfId="631" builtinId="8" hidden="1"/>
    <cellStyle name="Hyperlink" xfId="633" builtinId="8" hidden="1"/>
    <cellStyle name="Hyperlink" xfId="635" builtinId="8" hidden="1"/>
    <cellStyle name="Hyperlink" xfId="637" builtinId="8" hidden="1"/>
    <cellStyle name="Hyperlink" xfId="639" builtinId="8" hidden="1"/>
    <cellStyle name="Hyperlink" xfId="641" builtinId="8" hidden="1"/>
    <cellStyle name="Hyperlink" xfId="643" builtinId="8" hidden="1"/>
    <cellStyle name="Hyperlink" xfId="645" builtinId="8" hidden="1"/>
    <cellStyle name="Hyperlink" xfId="647" builtinId="8" hidden="1"/>
    <cellStyle name="Hyperlink" xfId="649" builtinId="8" hidden="1"/>
    <cellStyle name="Hyperlink" xfId="651" builtinId="8" hidden="1"/>
    <cellStyle name="Hyperlink" xfId="653" builtinId="8" hidden="1"/>
    <cellStyle name="Hyperlink" xfId="655" builtinId="8" hidden="1"/>
    <cellStyle name="Hyperlink" xfId="657" builtinId="8" hidden="1"/>
    <cellStyle name="Hyperlink" xfId="659" builtinId="8" hidden="1"/>
    <cellStyle name="Hyperlink" xfId="661" builtinId="8" hidden="1"/>
    <cellStyle name="Hyperlink" xfId="663" builtinId="8" hidden="1"/>
    <cellStyle name="Hyperlink" xfId="665" builtinId="8" hidden="1"/>
    <cellStyle name="Hyperlink" xfId="667" builtinId="8" hidden="1"/>
    <cellStyle name="Hyperlink" xfId="669" builtinId="8" hidden="1"/>
    <cellStyle name="Hyperlink" xfId="671" builtinId="8" hidden="1"/>
    <cellStyle name="Hyperlink" xfId="673" builtinId="8" hidden="1"/>
    <cellStyle name="Hyperlink" xfId="675" builtinId="8" hidden="1"/>
    <cellStyle name="Hyperlink" xfId="677" builtinId="8" hidden="1"/>
    <cellStyle name="Hyperlink" xfId="679" builtinId="8" hidden="1"/>
    <cellStyle name="Hyperlink" xfId="681" builtinId="8" hidden="1"/>
    <cellStyle name="Hyperlink" xfId="683" builtinId="8" hidden="1"/>
    <cellStyle name="Hyperlink" xfId="685" builtinId="8" hidden="1"/>
    <cellStyle name="Hyperlink" xfId="687" builtinId="8" hidden="1"/>
    <cellStyle name="Hyperlink" xfId="689" builtinId="8" hidden="1"/>
    <cellStyle name="Hyperlink" xfId="691" builtinId="8" hidden="1"/>
    <cellStyle name="Hyperlink" xfId="693" builtinId="8" hidden="1"/>
    <cellStyle name="Hyperlink" xfId="695" builtinId="8" hidden="1"/>
    <cellStyle name="Hyperlink" xfId="697" builtinId="8" hidden="1"/>
    <cellStyle name="Hyperlink" xfId="699" builtinId="8" hidden="1"/>
    <cellStyle name="Hyperlink" xfId="701" builtinId="8" hidden="1"/>
    <cellStyle name="Hyperlink" xfId="703" builtinId="8" hidden="1"/>
    <cellStyle name="Hyperlink" xfId="705" builtinId="8" hidden="1"/>
    <cellStyle name="Hyperlink" xfId="707" builtinId="8" hidden="1"/>
    <cellStyle name="Hyperlink" xfId="709" builtinId="8" hidden="1"/>
    <cellStyle name="Hyperlink" xfId="711" builtinId="8" hidden="1"/>
    <cellStyle name="Hyperlink" xfId="713" builtinId="8" hidden="1"/>
    <cellStyle name="Hyperlink" xfId="715" builtinId="8" hidden="1"/>
    <cellStyle name="Hyperlink" xfId="717" builtinId="8" hidden="1"/>
    <cellStyle name="Hyperlink" xfId="719" builtinId="8" hidden="1"/>
    <cellStyle name="Hyperlink" xfId="721" builtinId="8" hidden="1"/>
    <cellStyle name="Hyperlink" xfId="723" builtinId="8" hidden="1"/>
    <cellStyle name="Hyperlink" xfId="725" builtinId="8" hidden="1"/>
    <cellStyle name="Hyperlink" xfId="727" builtinId="8" hidden="1"/>
    <cellStyle name="Hyperlink" xfId="729" builtinId="8" hidden="1"/>
    <cellStyle name="Hyperlink" xfId="731" builtinId="8" hidden="1"/>
    <cellStyle name="Hyperlink" xfId="733" builtinId="8" hidden="1"/>
    <cellStyle name="Hyperlink" xfId="735" builtinId="8" hidden="1"/>
    <cellStyle name="Hyperlink" xfId="737" builtinId="8" hidden="1"/>
    <cellStyle name="Hyperlink" xfId="739" builtinId="8" hidden="1"/>
    <cellStyle name="Hyperlink" xfId="741" builtinId="8" hidden="1"/>
    <cellStyle name="Hyperlink" xfId="743" builtinId="8" hidden="1"/>
    <cellStyle name="Hyperlink" xfId="745" builtinId="8" hidden="1"/>
    <cellStyle name="Hyperlink" xfId="747" builtinId="8" hidden="1"/>
    <cellStyle name="Hyperlink" xfId="749" builtinId="8" hidden="1"/>
    <cellStyle name="Hyperlink" xfId="751" builtinId="8" hidden="1"/>
    <cellStyle name="Hyperlink" xfId="753" builtinId="8" hidden="1"/>
    <cellStyle name="Hyperlink" xfId="755" builtinId="8" hidden="1"/>
    <cellStyle name="Hyperlink" xfId="757" builtinId="8" hidden="1"/>
    <cellStyle name="Hyperlink" xfId="759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theme" Target="theme/theme1.xml"/><Relationship Id="rId12" Type="http://schemas.openxmlformats.org/officeDocument/2006/relationships/styles" Target="styles.xml"/><Relationship Id="rId13" Type="http://schemas.openxmlformats.org/officeDocument/2006/relationships/sharedStrings" Target="sharedStrings.xml"/><Relationship Id="rId14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2.png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4" Type="http://schemas.openxmlformats.org/officeDocument/2006/relationships/image" Target="../media/image4.emf"/><Relationship Id="rId5" Type="http://schemas.openxmlformats.org/officeDocument/2006/relationships/image" Target="../media/image5.emf"/><Relationship Id="rId6" Type="http://schemas.openxmlformats.org/officeDocument/2006/relationships/image" Target="../media/image6.emf"/><Relationship Id="rId7" Type="http://schemas.openxmlformats.org/officeDocument/2006/relationships/image" Target="../media/image7.emf"/><Relationship Id="rId8" Type="http://schemas.openxmlformats.org/officeDocument/2006/relationships/image" Target="../media/image8.emf"/><Relationship Id="rId9" Type="http://schemas.openxmlformats.org/officeDocument/2006/relationships/image" Target="../media/image9.emf"/><Relationship Id="rId10" Type="http://schemas.openxmlformats.org/officeDocument/2006/relationships/image" Target="../media/image10.emf"/><Relationship Id="rId11" Type="http://schemas.openxmlformats.org/officeDocument/2006/relationships/image" Target="../media/image11.emf"/><Relationship Id="rId1" Type="http://schemas.openxmlformats.org/officeDocument/2006/relationships/image" Target="../media/image1.emf"/><Relationship Id="rId2" Type="http://schemas.openxmlformats.org/officeDocument/2006/relationships/image" Target="../media/image2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3.emf"/><Relationship Id="rId2" Type="http://schemas.openxmlformats.org/officeDocument/2006/relationships/image" Target="../media/image14.emf"/><Relationship Id="rId3" Type="http://schemas.openxmlformats.org/officeDocument/2006/relationships/image" Target="../media/image15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6.emf"/><Relationship Id="rId2" Type="http://schemas.openxmlformats.org/officeDocument/2006/relationships/image" Target="../media/image17.emf"/><Relationship Id="rId3" Type="http://schemas.openxmlformats.org/officeDocument/2006/relationships/image" Target="../media/image18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6.emf"/><Relationship Id="rId2" Type="http://schemas.openxmlformats.org/officeDocument/2006/relationships/image" Target="../media/image17.emf"/><Relationship Id="rId3" Type="http://schemas.openxmlformats.org/officeDocument/2006/relationships/image" Target="../media/image18.e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6.emf"/><Relationship Id="rId2" Type="http://schemas.openxmlformats.org/officeDocument/2006/relationships/image" Target="../media/image17.emf"/><Relationship Id="rId3" Type="http://schemas.openxmlformats.org/officeDocument/2006/relationships/image" Target="../media/image18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63500</xdr:colOff>
          <xdr:row>41</xdr:row>
          <xdr:rowOff>12700</xdr:rowOff>
        </xdr:from>
        <xdr:to>
          <xdr:col>3</xdr:col>
          <xdr:colOff>1270000</xdr:colOff>
          <xdr:row>41</xdr:row>
          <xdr:rowOff>482600</xdr:rowOff>
        </xdr:to>
        <xdr:sp macro="" textlink="">
          <xdr:nvSpPr>
            <xdr:cNvPr id="38940" name="Object 28" hidden="1">
              <a:extLst>
                <a:ext uri="{63B3BB69-23CF-44E3-9099-C40C66FF867C}">
                  <a14:compatExt spid="_x0000_s389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1</xdr:col>
      <xdr:colOff>78826</xdr:colOff>
      <xdr:row>11</xdr:row>
      <xdr:rowOff>96352</xdr:rowOff>
    </xdr:from>
    <xdr:to>
      <xdr:col>4</xdr:col>
      <xdr:colOff>2189656</xdr:colOff>
      <xdr:row>27</xdr:row>
      <xdr:rowOff>113871</xdr:rowOff>
    </xdr:to>
    <xdr:grpSp>
      <xdr:nvGrpSpPr>
        <xdr:cNvPr id="48" name="Group 47"/>
        <xdr:cNvGrpSpPr/>
      </xdr:nvGrpSpPr>
      <xdr:grpSpPr>
        <a:xfrm>
          <a:off x="904326" y="2179152"/>
          <a:ext cx="9159330" cy="2862319"/>
          <a:chOff x="105103" y="2128341"/>
          <a:chExt cx="9152760" cy="2820278"/>
        </a:xfrm>
      </xdr:grpSpPr>
      <xdr:sp macro="" textlink="">
        <xdr:nvSpPr>
          <xdr:cNvPr id="34" name="Rounded Rectangle 33"/>
          <xdr:cNvSpPr/>
        </xdr:nvSpPr>
        <xdr:spPr>
          <a:xfrm>
            <a:off x="6744138" y="2128342"/>
            <a:ext cx="2513725" cy="2820276"/>
          </a:xfrm>
          <a:prstGeom prst="roundRect">
            <a:avLst/>
          </a:prstGeom>
        </xdr:spPr>
        <xdr:style>
          <a:lnRef idx="1">
            <a:schemeClr val="accent3"/>
          </a:lnRef>
          <a:fillRef idx="3">
            <a:schemeClr val="accent3"/>
          </a:fillRef>
          <a:effectRef idx="2">
            <a:schemeClr val="accent3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33" name="Rounded Rectangle 32"/>
          <xdr:cNvSpPr/>
        </xdr:nvSpPr>
        <xdr:spPr>
          <a:xfrm>
            <a:off x="3196894" y="2128341"/>
            <a:ext cx="2513725" cy="2820276"/>
          </a:xfrm>
          <a:prstGeom prst="roundRect">
            <a:avLst/>
          </a:prstGeom>
        </xdr:spPr>
        <xdr:style>
          <a:lnRef idx="1">
            <a:schemeClr val="accent3"/>
          </a:lnRef>
          <a:fillRef idx="3">
            <a:schemeClr val="accent3"/>
          </a:fillRef>
          <a:effectRef idx="2">
            <a:schemeClr val="accent3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16" name="Rounded Rectangle 15"/>
          <xdr:cNvSpPr/>
        </xdr:nvSpPr>
        <xdr:spPr>
          <a:xfrm>
            <a:off x="105103" y="2128343"/>
            <a:ext cx="2513725" cy="2820276"/>
          </a:xfrm>
          <a:prstGeom prst="roundRect">
            <a:avLst/>
          </a:prstGeom>
        </xdr:spPr>
        <xdr:style>
          <a:lnRef idx="1">
            <a:schemeClr val="accent3"/>
          </a:lnRef>
          <a:fillRef idx="3">
            <a:schemeClr val="accent3"/>
          </a:fillRef>
          <a:effectRef idx="2">
            <a:schemeClr val="accent3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$B$5">
        <xdr:nvSpPr>
          <xdr:cNvPr id="2" name="Textfeld 1"/>
          <xdr:cNvSpPr txBox="1"/>
        </xdr:nvSpPr>
        <xdr:spPr>
          <a:xfrm>
            <a:off x="447442" y="3482713"/>
            <a:ext cx="1618456" cy="623299"/>
          </a:xfrm>
          <a:prstGeom prst="rect">
            <a:avLst/>
          </a:prstGeom>
          <a:solidFill>
            <a:schemeClr val="accent3">
              <a:lumMod val="40000"/>
              <a:lumOff val="60000"/>
            </a:schemeClr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fld id="{936A00CC-5E85-2A4D-9B32-AC47908474C4}" type="TxLink">
              <a:rPr lang="hu-HU" sz="1100"/>
              <a:pPr algn="ctr"/>
              <a:t>binomial distribution</a:t>
            </a:fld>
            <a:endParaRPr lang="hu-HU" sz="1100"/>
          </a:p>
        </xdr:txBody>
      </xdr:sp>
      <xdr:sp macro="" textlink="$B$6">
        <xdr:nvSpPr>
          <xdr:cNvPr id="3" name="Textfeld 10"/>
          <xdr:cNvSpPr txBox="1"/>
        </xdr:nvSpPr>
        <xdr:spPr>
          <a:xfrm>
            <a:off x="3443864" y="2579208"/>
            <a:ext cx="2015221" cy="549412"/>
          </a:xfrm>
          <a:prstGeom prst="rect">
            <a:avLst/>
          </a:prstGeom>
          <a:solidFill>
            <a:schemeClr val="accent3">
              <a:lumMod val="40000"/>
              <a:lumOff val="60000"/>
            </a:schemeClr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fld id="{A29FAAB8-6254-394A-BEC7-4EA220B83D11}" type="TxLink">
              <a:rPr lang="hu-HU" sz="1100"/>
              <a:pPr algn="ctr"/>
              <a:t>geometric ("negbinom") distribution</a:t>
            </a:fld>
            <a:endParaRPr lang="hu-HU" sz="1100"/>
          </a:p>
        </xdr:txBody>
      </xdr:sp>
      <xdr:sp macro="" textlink="$B$7">
        <xdr:nvSpPr>
          <xdr:cNvPr id="4" name="Textfeld 11"/>
          <xdr:cNvSpPr txBox="1"/>
        </xdr:nvSpPr>
        <xdr:spPr>
          <a:xfrm>
            <a:off x="3444630" y="3170292"/>
            <a:ext cx="2015221" cy="523136"/>
          </a:xfrm>
          <a:prstGeom prst="rect">
            <a:avLst/>
          </a:prstGeom>
          <a:solidFill>
            <a:schemeClr val="accent3">
              <a:lumMod val="40000"/>
              <a:lumOff val="60000"/>
            </a:schemeClr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fld id="{157EAE1F-D823-1844-8EBD-9AFD25A320FC}" type="TxLink">
              <a:rPr lang="hu-HU" sz="1100"/>
              <a:pPr algn="ctr"/>
              <a:t>Poisson-distribution</a:t>
            </a:fld>
            <a:endParaRPr lang="hu-HU" sz="1100"/>
          </a:p>
        </xdr:txBody>
      </xdr:sp>
      <xdr:sp macro="" textlink="$B$10">
        <xdr:nvSpPr>
          <xdr:cNvPr id="5" name="Textfeld 12"/>
          <xdr:cNvSpPr txBox="1"/>
        </xdr:nvSpPr>
        <xdr:spPr>
          <a:xfrm>
            <a:off x="3449984" y="3740712"/>
            <a:ext cx="2015221" cy="523137"/>
          </a:xfrm>
          <a:prstGeom prst="rect">
            <a:avLst/>
          </a:prstGeom>
          <a:solidFill>
            <a:schemeClr val="accent3">
              <a:lumMod val="40000"/>
              <a:lumOff val="60000"/>
            </a:schemeClr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fld id="{6BE13CAB-6D18-FC44-A5F1-05F3E4017EC9}" type="TxLink">
              <a:rPr lang="hu-HU" sz="1100"/>
              <a:pPr algn="ctr"/>
              <a:t>Student's t-distribution</a:t>
            </a:fld>
            <a:endParaRPr lang="hu-HU" sz="1100"/>
          </a:p>
        </xdr:txBody>
      </xdr:sp>
      <xdr:cxnSp macro="">
        <xdr:nvCxnSpPr>
          <xdr:cNvPr id="6" name="Gerade Verbindung mit Pfeil 3"/>
          <xdr:cNvCxnSpPr>
            <a:stCxn id="2" idx="3"/>
            <a:endCxn id="3" idx="1"/>
          </xdr:cNvCxnSpPr>
        </xdr:nvCxnSpPr>
        <xdr:spPr>
          <a:xfrm flipV="1">
            <a:off x="2065898" y="2853914"/>
            <a:ext cx="1377966" cy="940449"/>
          </a:xfrm>
          <a:prstGeom prst="straightConnector1">
            <a:avLst/>
          </a:prstGeom>
          <a:ln>
            <a:tailEnd type="arrow"/>
          </a:ln>
        </xdr:spPr>
        <xdr:style>
          <a:lnRef idx="2">
            <a:schemeClr val="accent1"/>
          </a:lnRef>
          <a:fillRef idx="0">
            <a:schemeClr val="accent1"/>
          </a:fillRef>
          <a:effectRef idx="1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" name="Gerade Verbindung mit Pfeil 5"/>
          <xdr:cNvCxnSpPr>
            <a:stCxn id="2" idx="3"/>
            <a:endCxn id="4" idx="1"/>
          </xdr:cNvCxnSpPr>
        </xdr:nvCxnSpPr>
        <xdr:spPr>
          <a:xfrm flipV="1">
            <a:off x="2065898" y="3431860"/>
            <a:ext cx="1378732" cy="362503"/>
          </a:xfrm>
          <a:prstGeom prst="straightConnector1">
            <a:avLst/>
          </a:prstGeom>
          <a:ln>
            <a:tailEnd type="arrow"/>
          </a:ln>
        </xdr:spPr>
        <xdr:style>
          <a:lnRef idx="2">
            <a:schemeClr val="accent1"/>
          </a:lnRef>
          <a:fillRef idx="0">
            <a:schemeClr val="accent1"/>
          </a:fillRef>
          <a:effectRef idx="1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" name="Gerade Verbindung mit Pfeil 7"/>
          <xdr:cNvCxnSpPr>
            <a:stCxn id="2" idx="3"/>
            <a:endCxn id="5" idx="1"/>
          </xdr:cNvCxnSpPr>
        </xdr:nvCxnSpPr>
        <xdr:spPr>
          <a:xfrm>
            <a:off x="2065898" y="3794364"/>
            <a:ext cx="1384086" cy="207917"/>
          </a:xfrm>
          <a:prstGeom prst="straightConnector1">
            <a:avLst/>
          </a:prstGeom>
          <a:ln>
            <a:tailEnd type="arrow"/>
          </a:ln>
        </xdr:spPr>
        <xdr:style>
          <a:lnRef idx="2">
            <a:schemeClr val="accent1"/>
          </a:lnRef>
          <a:fillRef idx="0">
            <a:schemeClr val="accent1"/>
          </a:fillRef>
          <a:effectRef idx="1">
            <a:schemeClr val="accent1"/>
          </a:effectRef>
          <a:fontRef idx="minor">
            <a:schemeClr val="tx1"/>
          </a:fontRef>
        </xdr:style>
      </xdr:cxnSp>
      <xdr:sp macro="" textlink="$B$11">
        <xdr:nvSpPr>
          <xdr:cNvPr id="9" name="Textfeld 13"/>
          <xdr:cNvSpPr txBox="1"/>
        </xdr:nvSpPr>
        <xdr:spPr>
          <a:xfrm>
            <a:off x="3444797" y="4311474"/>
            <a:ext cx="2015221" cy="523136"/>
          </a:xfrm>
          <a:prstGeom prst="rect">
            <a:avLst/>
          </a:prstGeom>
          <a:solidFill>
            <a:schemeClr val="accent3">
              <a:lumMod val="40000"/>
              <a:lumOff val="60000"/>
            </a:schemeClr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fld id="{7EE33766-5EB3-124E-A6A2-4450E1446F01}" type="TxLink">
              <a:rPr lang="hu-HU" sz="1100"/>
              <a:pPr algn="ctr"/>
              <a:t>χ2- (chisquared) distribution</a:t>
            </a:fld>
            <a:endParaRPr lang="hu-HU" sz="1100"/>
          </a:p>
        </xdr:txBody>
      </xdr:sp>
      <xdr:cxnSp macro="">
        <xdr:nvCxnSpPr>
          <xdr:cNvPr id="10" name="Gerade Verbindung mit Pfeil 9"/>
          <xdr:cNvCxnSpPr>
            <a:stCxn id="2" idx="3"/>
            <a:endCxn id="9" idx="1"/>
          </xdr:cNvCxnSpPr>
        </xdr:nvCxnSpPr>
        <xdr:spPr>
          <a:xfrm>
            <a:off x="2065898" y="3794363"/>
            <a:ext cx="1378899" cy="778679"/>
          </a:xfrm>
          <a:prstGeom prst="straightConnector1">
            <a:avLst/>
          </a:prstGeom>
          <a:ln>
            <a:tailEnd type="arrow"/>
          </a:ln>
        </xdr:spPr>
        <xdr:style>
          <a:lnRef idx="2">
            <a:schemeClr val="accent1"/>
          </a:lnRef>
          <a:fillRef idx="0">
            <a:schemeClr val="accent1"/>
          </a:fillRef>
          <a:effectRef idx="1">
            <a:schemeClr val="accent1"/>
          </a:effectRef>
          <a:fontRef idx="minor">
            <a:schemeClr val="tx1"/>
          </a:fontRef>
        </xdr:style>
      </xdr:cxnSp>
      <xdr:sp macro="" textlink="$B$9">
        <xdr:nvSpPr>
          <xdr:cNvPr id="11" name="Textfeld 15"/>
          <xdr:cNvSpPr txBox="1"/>
        </xdr:nvSpPr>
        <xdr:spPr>
          <a:xfrm>
            <a:off x="6898811" y="3369277"/>
            <a:ext cx="2157603" cy="598378"/>
          </a:xfrm>
          <a:prstGeom prst="rect">
            <a:avLst/>
          </a:prstGeom>
          <a:solidFill>
            <a:schemeClr val="accent3">
              <a:lumMod val="40000"/>
              <a:lumOff val="60000"/>
            </a:schemeClr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fld id="{660638D9-6F1F-5A4C-ABE6-45B29FDE9BB2}" type="TxLink">
              <a:rPr lang="hu-HU" sz="1100"/>
              <a:pPr algn="ctr"/>
              <a:t>normal (Gaussian) distribution</a:t>
            </a:fld>
            <a:endParaRPr lang="hu-HU" sz="1100"/>
          </a:p>
        </xdr:txBody>
      </xdr:sp>
      <xdr:cxnSp macro="">
        <xdr:nvCxnSpPr>
          <xdr:cNvPr id="12" name="Gerade Verbindung mit Pfeil 16"/>
          <xdr:cNvCxnSpPr>
            <a:stCxn id="3" idx="3"/>
            <a:endCxn id="11" idx="1"/>
          </xdr:cNvCxnSpPr>
        </xdr:nvCxnSpPr>
        <xdr:spPr>
          <a:xfrm>
            <a:off x="5459086" y="2853914"/>
            <a:ext cx="1439726" cy="814552"/>
          </a:xfrm>
          <a:prstGeom prst="straightConnector1">
            <a:avLst/>
          </a:prstGeom>
          <a:ln>
            <a:tailEnd type="arrow"/>
          </a:ln>
        </xdr:spPr>
        <xdr:style>
          <a:lnRef idx="2">
            <a:schemeClr val="accent1"/>
          </a:lnRef>
          <a:fillRef idx="0">
            <a:schemeClr val="accent1"/>
          </a:fillRef>
          <a:effectRef idx="1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" name="Gerade Verbindung mit Pfeil 18"/>
          <xdr:cNvCxnSpPr>
            <a:stCxn id="4" idx="3"/>
            <a:endCxn id="11" idx="1"/>
          </xdr:cNvCxnSpPr>
        </xdr:nvCxnSpPr>
        <xdr:spPr>
          <a:xfrm>
            <a:off x="5459851" y="3431860"/>
            <a:ext cx="1438960" cy="236606"/>
          </a:xfrm>
          <a:prstGeom prst="straightConnector1">
            <a:avLst/>
          </a:prstGeom>
          <a:ln>
            <a:tailEnd type="arrow"/>
          </a:ln>
        </xdr:spPr>
        <xdr:style>
          <a:lnRef idx="2">
            <a:schemeClr val="accent1"/>
          </a:lnRef>
          <a:fillRef idx="0">
            <a:schemeClr val="accent1"/>
          </a:fillRef>
          <a:effectRef idx="1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" name="Gerade Verbindung mit Pfeil 20"/>
          <xdr:cNvCxnSpPr>
            <a:stCxn id="5" idx="3"/>
            <a:endCxn id="11" idx="1"/>
          </xdr:cNvCxnSpPr>
        </xdr:nvCxnSpPr>
        <xdr:spPr>
          <a:xfrm flipV="1">
            <a:off x="5465204" y="3668467"/>
            <a:ext cx="1433607" cy="333814"/>
          </a:xfrm>
          <a:prstGeom prst="straightConnector1">
            <a:avLst/>
          </a:prstGeom>
          <a:ln>
            <a:tailEnd type="arrow"/>
          </a:ln>
        </xdr:spPr>
        <xdr:style>
          <a:lnRef idx="2">
            <a:schemeClr val="accent1"/>
          </a:lnRef>
          <a:fillRef idx="0">
            <a:schemeClr val="accent1"/>
          </a:fillRef>
          <a:effectRef idx="1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" name="Gerade Verbindung mit Pfeil 22"/>
          <xdr:cNvCxnSpPr>
            <a:stCxn id="9" idx="3"/>
            <a:endCxn id="11" idx="1"/>
          </xdr:cNvCxnSpPr>
        </xdr:nvCxnSpPr>
        <xdr:spPr>
          <a:xfrm flipV="1">
            <a:off x="5460018" y="3668466"/>
            <a:ext cx="1438793" cy="904576"/>
          </a:xfrm>
          <a:prstGeom prst="straightConnector1">
            <a:avLst/>
          </a:prstGeom>
          <a:ln>
            <a:tailEnd type="arrow"/>
          </a:ln>
        </xdr:spPr>
        <xdr:style>
          <a:lnRef idx="2">
            <a:schemeClr val="accent1"/>
          </a:lnRef>
          <a:fillRef idx="0">
            <a:schemeClr val="accent1"/>
          </a:fillRef>
          <a:effectRef idx="1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6</xdr:col>
      <xdr:colOff>726282</xdr:colOff>
      <xdr:row>18</xdr:row>
      <xdr:rowOff>10418</xdr:rowOff>
    </xdr:from>
    <xdr:to>
      <xdr:col>6</xdr:col>
      <xdr:colOff>726282</xdr:colOff>
      <xdr:row>29</xdr:row>
      <xdr:rowOff>138003</xdr:rowOff>
    </xdr:to>
    <xdr:pic>
      <xdr:nvPicPr>
        <xdr:cNvPr id="31" name="Grafik 43" descr="http://upload.wikimedia.org/wikipedia/commons/1/1b/Normal_distribution_pdf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0682" y="2677418"/>
          <a:ext cx="3281757" cy="21184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50800</xdr:colOff>
          <xdr:row>36</xdr:row>
          <xdr:rowOff>76200</xdr:rowOff>
        </xdr:from>
        <xdr:to>
          <xdr:col>2</xdr:col>
          <xdr:colOff>825500</xdr:colOff>
          <xdr:row>36</xdr:row>
          <xdr:rowOff>342900</xdr:rowOff>
        </xdr:to>
        <xdr:sp macro="" textlink="">
          <xdr:nvSpPr>
            <xdr:cNvPr id="38922" name="Object 10" hidden="1">
              <a:extLst>
                <a:ext uri="{63B3BB69-23CF-44E3-9099-C40C66FF867C}">
                  <a14:compatExt spid="_x0000_s389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50800</xdr:colOff>
          <xdr:row>31</xdr:row>
          <xdr:rowOff>76200</xdr:rowOff>
        </xdr:from>
        <xdr:to>
          <xdr:col>2</xdr:col>
          <xdr:colOff>635000</xdr:colOff>
          <xdr:row>31</xdr:row>
          <xdr:rowOff>533400</xdr:rowOff>
        </xdr:to>
        <xdr:sp macro="" textlink="">
          <xdr:nvSpPr>
            <xdr:cNvPr id="38923" name="Object 11" hidden="1">
              <a:extLst>
                <a:ext uri="{63B3BB69-23CF-44E3-9099-C40C66FF867C}">
                  <a14:compatExt spid="_x0000_s389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63500</xdr:colOff>
          <xdr:row>31</xdr:row>
          <xdr:rowOff>63500</xdr:rowOff>
        </xdr:from>
        <xdr:to>
          <xdr:col>3</xdr:col>
          <xdr:colOff>1066800</xdr:colOff>
          <xdr:row>31</xdr:row>
          <xdr:rowOff>546100</xdr:rowOff>
        </xdr:to>
        <xdr:sp macro="" textlink="">
          <xdr:nvSpPr>
            <xdr:cNvPr id="38924" name="Object 12" hidden="1">
              <a:extLst>
                <a:ext uri="{63B3BB69-23CF-44E3-9099-C40C66FF867C}">
                  <a14:compatExt spid="_x0000_s389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50800</xdr:colOff>
          <xdr:row>36</xdr:row>
          <xdr:rowOff>38100</xdr:rowOff>
        </xdr:from>
        <xdr:to>
          <xdr:col>3</xdr:col>
          <xdr:colOff>1295400</xdr:colOff>
          <xdr:row>36</xdr:row>
          <xdr:rowOff>317500</xdr:rowOff>
        </xdr:to>
        <xdr:sp macro="" textlink="">
          <xdr:nvSpPr>
            <xdr:cNvPr id="38925" name="Object 13" hidden="1">
              <a:extLst>
                <a:ext uri="{63B3BB69-23CF-44E3-9099-C40C66FF867C}">
                  <a14:compatExt spid="_x0000_s389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63500</xdr:colOff>
          <xdr:row>33</xdr:row>
          <xdr:rowOff>63500</xdr:rowOff>
        </xdr:from>
        <xdr:to>
          <xdr:col>2</xdr:col>
          <xdr:colOff>825500</xdr:colOff>
          <xdr:row>33</xdr:row>
          <xdr:rowOff>508000</xdr:rowOff>
        </xdr:to>
        <xdr:sp macro="" textlink="">
          <xdr:nvSpPr>
            <xdr:cNvPr id="38927" name="Object 15" hidden="1">
              <a:extLst>
                <a:ext uri="{63B3BB69-23CF-44E3-9099-C40C66FF867C}">
                  <a14:compatExt spid="_x0000_s389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63500</xdr:colOff>
          <xdr:row>41</xdr:row>
          <xdr:rowOff>50800</xdr:rowOff>
        </xdr:from>
        <xdr:to>
          <xdr:col>4</xdr:col>
          <xdr:colOff>1257300</xdr:colOff>
          <xdr:row>41</xdr:row>
          <xdr:rowOff>546100</xdr:rowOff>
        </xdr:to>
        <xdr:sp macro="" textlink="">
          <xdr:nvSpPr>
            <xdr:cNvPr id="38930" name="Object 18" hidden="1">
              <a:extLst>
                <a:ext uri="{63B3BB69-23CF-44E3-9099-C40C66FF867C}">
                  <a14:compatExt spid="_x0000_s389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50800</xdr:colOff>
          <xdr:row>33</xdr:row>
          <xdr:rowOff>63500</xdr:rowOff>
        </xdr:from>
        <xdr:to>
          <xdr:col>3</xdr:col>
          <xdr:colOff>1244600</xdr:colOff>
          <xdr:row>33</xdr:row>
          <xdr:rowOff>546100</xdr:rowOff>
        </xdr:to>
        <xdr:sp macro="" textlink="">
          <xdr:nvSpPr>
            <xdr:cNvPr id="38931" name="Object 19" hidden="1">
              <a:extLst>
                <a:ext uri="{63B3BB69-23CF-44E3-9099-C40C66FF867C}">
                  <a14:compatExt spid="_x0000_s389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63500</xdr:colOff>
          <xdr:row>41</xdr:row>
          <xdr:rowOff>63500</xdr:rowOff>
        </xdr:from>
        <xdr:to>
          <xdr:col>2</xdr:col>
          <xdr:colOff>825500</xdr:colOff>
          <xdr:row>41</xdr:row>
          <xdr:rowOff>508000</xdr:rowOff>
        </xdr:to>
        <xdr:sp macro="" textlink="">
          <xdr:nvSpPr>
            <xdr:cNvPr id="38936" name="Object 24" hidden="1">
              <a:extLst>
                <a:ext uri="{63B3BB69-23CF-44E3-9099-C40C66FF867C}">
                  <a14:compatExt spid="_x0000_s389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2</xdr:col>
      <xdr:colOff>428147</xdr:colOff>
      <xdr:row>36</xdr:row>
      <xdr:rowOff>289034</xdr:rowOff>
    </xdr:from>
    <xdr:to>
      <xdr:col>2</xdr:col>
      <xdr:colOff>639378</xdr:colOff>
      <xdr:row>41</xdr:row>
      <xdr:rowOff>531471</xdr:rowOff>
    </xdr:to>
    <xdr:grpSp>
      <xdr:nvGrpSpPr>
        <xdr:cNvPr id="20" name="Group 19"/>
        <xdr:cNvGrpSpPr/>
      </xdr:nvGrpSpPr>
      <xdr:grpSpPr>
        <a:xfrm>
          <a:off x="3603147" y="8010634"/>
          <a:ext cx="211231" cy="2426837"/>
          <a:chOff x="2784216" y="7917793"/>
          <a:chExt cx="211231" cy="2370781"/>
        </a:xfrm>
      </xdr:grpSpPr>
      <xdr:sp macro="" textlink="">
        <xdr:nvSpPr>
          <xdr:cNvPr id="27" name="Ellipse 29"/>
          <xdr:cNvSpPr/>
        </xdr:nvSpPr>
        <xdr:spPr>
          <a:xfrm>
            <a:off x="2784216" y="9876167"/>
            <a:ext cx="211231" cy="412407"/>
          </a:xfrm>
          <a:prstGeom prst="ellipse">
            <a:avLst/>
          </a:prstGeom>
          <a:noFill/>
          <a:ln>
            <a:solidFill>
              <a:srgbClr val="008000"/>
            </a:solidFill>
          </a:ln>
        </xdr:spPr>
        <xdr:style>
          <a:lnRef idx="2">
            <a:schemeClr val="accent3"/>
          </a:lnRef>
          <a:fillRef idx="1">
            <a:schemeClr val="lt1"/>
          </a:fillRef>
          <a:effectRef idx="0">
            <a:schemeClr val="accent3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lang="hu-HU" sz="1100"/>
          </a:p>
        </xdr:txBody>
      </xdr:sp>
      <xdr:cxnSp macro="">
        <xdr:nvCxnSpPr>
          <xdr:cNvPr id="29" name="Gerade Verbindung mit Pfeil 31"/>
          <xdr:cNvCxnSpPr>
            <a:stCxn id="27" idx="0"/>
          </xdr:cNvCxnSpPr>
        </xdr:nvCxnSpPr>
        <xdr:spPr>
          <a:xfrm flipV="1">
            <a:off x="2889832" y="7917793"/>
            <a:ext cx="9271" cy="1958374"/>
          </a:xfrm>
          <a:prstGeom prst="straightConnector1">
            <a:avLst/>
          </a:prstGeom>
          <a:ln>
            <a:solidFill>
              <a:srgbClr val="008000"/>
            </a:solidFill>
            <a:tailEnd type="arrow"/>
          </a:ln>
        </xdr:spPr>
        <xdr:style>
          <a:lnRef idx="2">
            <a:schemeClr val="accent3"/>
          </a:lnRef>
          <a:fillRef idx="0">
            <a:schemeClr val="accent3"/>
          </a:fillRef>
          <a:effectRef idx="1">
            <a:schemeClr val="accent3"/>
          </a:effectRef>
          <a:fontRef idx="minor">
            <a:schemeClr val="tx1"/>
          </a:fontRef>
        </xdr:style>
      </xdr:cxn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39</xdr:row>
          <xdr:rowOff>38100</xdr:rowOff>
        </xdr:from>
        <xdr:to>
          <xdr:col>2</xdr:col>
          <xdr:colOff>622300</xdr:colOff>
          <xdr:row>39</xdr:row>
          <xdr:rowOff>495300</xdr:rowOff>
        </xdr:to>
        <xdr:sp macro="" textlink="">
          <xdr:nvSpPr>
            <xdr:cNvPr id="38926" name="Object 14" hidden="1">
              <a:extLst>
                <a:ext uri="{63B3BB69-23CF-44E3-9099-C40C66FF867C}">
                  <a14:compatExt spid="_x0000_s389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3</xdr:col>
      <xdr:colOff>567330</xdr:colOff>
      <xdr:row>36</xdr:row>
      <xdr:rowOff>254000</xdr:rowOff>
    </xdr:from>
    <xdr:to>
      <xdr:col>3</xdr:col>
      <xdr:colOff>810915</xdr:colOff>
      <xdr:row>41</xdr:row>
      <xdr:rowOff>538408</xdr:rowOff>
    </xdr:to>
    <xdr:grpSp>
      <xdr:nvGrpSpPr>
        <xdr:cNvPr id="19" name="Group 18"/>
        <xdr:cNvGrpSpPr/>
      </xdr:nvGrpSpPr>
      <xdr:grpSpPr>
        <a:xfrm>
          <a:off x="6091830" y="7975600"/>
          <a:ext cx="243585" cy="2468808"/>
          <a:chOff x="7565469" y="7952828"/>
          <a:chExt cx="243585" cy="2412752"/>
        </a:xfrm>
      </xdr:grpSpPr>
      <xdr:cxnSp macro="">
        <xdr:nvCxnSpPr>
          <xdr:cNvPr id="37" name="Gerade Verbindung mit Pfeil 31"/>
          <xdr:cNvCxnSpPr>
            <a:stCxn id="38" idx="0"/>
          </xdr:cNvCxnSpPr>
        </xdr:nvCxnSpPr>
        <xdr:spPr>
          <a:xfrm flipV="1">
            <a:off x="7580067" y="7952828"/>
            <a:ext cx="39934" cy="1966484"/>
          </a:xfrm>
          <a:prstGeom prst="straightConnector1">
            <a:avLst/>
          </a:prstGeom>
          <a:ln>
            <a:solidFill>
              <a:srgbClr val="008000"/>
            </a:solidFill>
            <a:tailEnd type="arrow"/>
          </a:ln>
        </xdr:spPr>
        <xdr:style>
          <a:lnRef idx="2">
            <a:schemeClr val="accent3"/>
          </a:lnRef>
          <a:fillRef idx="0">
            <a:schemeClr val="accent3"/>
          </a:fillRef>
          <a:effectRef idx="1">
            <a:schemeClr val="accent3"/>
          </a:effectRef>
          <a:fontRef idx="minor">
            <a:schemeClr val="tx1"/>
          </a:fontRef>
        </xdr:style>
      </xdr:cxnSp>
      <xdr:sp macro="" textlink="">
        <xdr:nvSpPr>
          <xdr:cNvPr id="38" name="Ellipse 29"/>
          <xdr:cNvSpPr/>
        </xdr:nvSpPr>
        <xdr:spPr>
          <a:xfrm rot="19979186">
            <a:off x="7565469" y="9893564"/>
            <a:ext cx="243585" cy="472016"/>
          </a:xfrm>
          <a:prstGeom prst="ellipse">
            <a:avLst/>
          </a:prstGeom>
          <a:noFill/>
          <a:ln>
            <a:solidFill>
              <a:srgbClr val="008000"/>
            </a:solidFill>
          </a:ln>
        </xdr:spPr>
        <xdr:style>
          <a:lnRef idx="2">
            <a:schemeClr val="accent3"/>
          </a:lnRef>
          <a:fillRef idx="1">
            <a:schemeClr val="lt1"/>
          </a:fillRef>
          <a:effectRef idx="0">
            <a:schemeClr val="accent3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lang="hu-HU" sz="1100"/>
          </a:p>
        </xdr:txBody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50800</xdr:colOff>
          <xdr:row>39</xdr:row>
          <xdr:rowOff>50800</xdr:rowOff>
        </xdr:from>
        <xdr:to>
          <xdr:col>4</xdr:col>
          <xdr:colOff>1054100</xdr:colOff>
          <xdr:row>39</xdr:row>
          <xdr:rowOff>546100</xdr:rowOff>
        </xdr:to>
        <xdr:sp macro="" textlink="">
          <xdr:nvSpPr>
            <xdr:cNvPr id="38928" name="Object 16" hidden="1">
              <a:extLst>
                <a:ext uri="{63B3BB69-23CF-44E3-9099-C40C66FF867C}">
                  <a14:compatExt spid="_x0000_s389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4</xdr:col>
      <xdr:colOff>840830</xdr:colOff>
      <xdr:row>39</xdr:row>
      <xdr:rowOff>472972</xdr:rowOff>
    </xdr:from>
    <xdr:to>
      <xdr:col>7</xdr:col>
      <xdr:colOff>297794</xdr:colOff>
      <xdr:row>41</xdr:row>
      <xdr:rowOff>472963</xdr:rowOff>
    </xdr:to>
    <xdr:grpSp>
      <xdr:nvGrpSpPr>
        <xdr:cNvPr id="53" name="Group 52"/>
        <xdr:cNvGrpSpPr/>
      </xdr:nvGrpSpPr>
      <xdr:grpSpPr>
        <a:xfrm>
          <a:off x="8714830" y="9591572"/>
          <a:ext cx="4778264" cy="787391"/>
          <a:chOff x="8268141" y="10300147"/>
          <a:chExt cx="4782205" cy="788267"/>
        </a:xfrm>
      </xdr:grpSpPr>
      <xdr:sp macro="" textlink="$M$32">
        <xdr:nvSpPr>
          <xdr:cNvPr id="26" name="Textfeld 28"/>
          <xdr:cNvSpPr txBox="1"/>
        </xdr:nvSpPr>
        <xdr:spPr>
          <a:xfrm>
            <a:off x="10352829" y="10308898"/>
            <a:ext cx="2697517" cy="621861"/>
          </a:xfrm>
          <a:prstGeom prst="rect">
            <a:avLst/>
          </a:prstGeom>
          <a:solidFill>
            <a:schemeClr val="accent3">
              <a:lumMod val="40000"/>
              <a:lumOff val="60000"/>
            </a:schemeClr>
          </a:solidFill>
          <a:ln>
            <a:solidFill>
              <a:srgbClr val="FF0000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ctr"/>
            <a:fld id="{387D1F6C-3066-654C-8FF5-56AC0DE64834}" type="TxLink">
              <a:rPr lang="hu-HU" sz="1100"/>
              <a:pPr algn="ctr"/>
              <a:t>Bessel's correction (because the expected value (μ) is estimated by the arithemtic mean of the sample)</a:t>
            </a:fld>
            <a:endParaRPr lang="hu-HU" sz="1100"/>
          </a:p>
        </xdr:txBody>
      </xdr:sp>
      <xdr:cxnSp macro="">
        <xdr:nvCxnSpPr>
          <xdr:cNvPr id="24" name="Gerade Verbindung mit Pfeil 25"/>
          <xdr:cNvCxnSpPr>
            <a:stCxn id="26" idx="1"/>
          </xdr:cNvCxnSpPr>
        </xdr:nvCxnSpPr>
        <xdr:spPr>
          <a:xfrm flipH="1" flipV="1">
            <a:off x="8268141" y="10300147"/>
            <a:ext cx="2084688" cy="319682"/>
          </a:xfrm>
          <a:prstGeom prst="straightConnector1">
            <a:avLst/>
          </a:prstGeom>
          <a:ln>
            <a:solidFill>
              <a:srgbClr val="FF0000"/>
            </a:solidFill>
            <a:tailEnd type="arrow"/>
          </a:ln>
        </xdr:spPr>
        <xdr:style>
          <a:lnRef idx="2">
            <a:schemeClr val="accent2"/>
          </a:lnRef>
          <a:fillRef idx="0">
            <a:schemeClr val="accent2"/>
          </a:fillRef>
          <a:effectRef idx="1">
            <a:schemeClr val="accent2"/>
          </a:effectRef>
          <a:fontRef idx="minor">
            <a:schemeClr val="tx1"/>
          </a:fontRef>
        </xdr:style>
      </xdr:cxnSp>
      <xdr:cxnSp macro="">
        <xdr:nvCxnSpPr>
          <xdr:cNvPr id="25" name="Gerade Verbindung mit Pfeil 27"/>
          <xdr:cNvCxnSpPr>
            <a:stCxn id="26" idx="1"/>
          </xdr:cNvCxnSpPr>
        </xdr:nvCxnSpPr>
        <xdr:spPr>
          <a:xfrm flipH="1">
            <a:off x="8390761" y="10619829"/>
            <a:ext cx="1962068" cy="468585"/>
          </a:xfrm>
          <a:prstGeom prst="straightConnector1">
            <a:avLst/>
          </a:prstGeom>
          <a:ln>
            <a:solidFill>
              <a:srgbClr val="FF0000"/>
            </a:solidFill>
            <a:tailEnd type="arrow"/>
          </a:ln>
        </xdr:spPr>
        <xdr:style>
          <a:lnRef idx="2">
            <a:schemeClr val="accent2"/>
          </a:lnRef>
          <a:fillRef idx="0">
            <a:schemeClr val="accent2"/>
          </a:fillRef>
          <a:effectRef idx="1">
            <a:schemeClr val="accent2"/>
          </a:effectRef>
          <a:fontRef idx="minor">
            <a:schemeClr val="tx1"/>
          </a:fontRef>
        </xdr:style>
      </xdr:cxn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50800</xdr:colOff>
          <xdr:row>39</xdr:row>
          <xdr:rowOff>38100</xdr:rowOff>
        </xdr:from>
        <xdr:to>
          <xdr:col>3</xdr:col>
          <xdr:colOff>1066800</xdr:colOff>
          <xdr:row>39</xdr:row>
          <xdr:rowOff>495300</xdr:rowOff>
        </xdr:to>
        <xdr:sp macro="" textlink="">
          <xdr:nvSpPr>
            <xdr:cNvPr id="38939" name="Object 27" hidden="1">
              <a:extLst>
                <a:ext uri="{63B3BB69-23CF-44E3-9099-C40C66FF867C}">
                  <a14:compatExt spid="_x0000_s389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1</xdr:col>
      <xdr:colOff>289027</xdr:colOff>
      <xdr:row>11</xdr:row>
      <xdr:rowOff>43786</xdr:rowOff>
    </xdr:from>
    <xdr:to>
      <xdr:col>2</xdr:col>
      <xdr:colOff>87586</xdr:colOff>
      <xdr:row>14</xdr:row>
      <xdr:rowOff>141568</xdr:rowOff>
    </xdr:to>
    <xdr:sp macro="" textlink="$M$23">
      <xdr:nvSpPr>
        <xdr:cNvPr id="47" name="Textfeld 1"/>
        <xdr:cNvSpPr txBox="1"/>
      </xdr:nvSpPr>
      <xdr:spPr>
        <a:xfrm>
          <a:off x="1112337" y="2102062"/>
          <a:ext cx="2145870" cy="6232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fld id="{42943EFD-0AD0-5844-B6EF-F4824A15D5E4}" type="TxLink">
            <a:rPr lang="hu-HU" sz="900"/>
            <a:pPr algn="ctr"/>
            <a:t>in case of few variation possibilities, one can use combinatorics for calculations</a:t>
          </a:fld>
          <a:endParaRPr lang="hu-HU" sz="900"/>
        </a:p>
      </xdr:txBody>
    </xdr:sp>
    <xdr:clientData/>
  </xdr:twoCellAnchor>
  <xdr:twoCellAnchor>
    <xdr:from>
      <xdr:col>2</xdr:col>
      <xdr:colOff>800100</xdr:colOff>
      <xdr:row>11</xdr:row>
      <xdr:rowOff>43794</xdr:rowOff>
    </xdr:from>
    <xdr:to>
      <xdr:col>3</xdr:col>
      <xdr:colOff>1104900</xdr:colOff>
      <xdr:row>14</xdr:row>
      <xdr:rowOff>141576</xdr:rowOff>
    </xdr:to>
    <xdr:sp macro="" textlink="$M$26">
      <xdr:nvSpPr>
        <xdr:cNvPr id="49" name="Textfeld 1"/>
        <xdr:cNvSpPr txBox="1"/>
      </xdr:nvSpPr>
      <xdr:spPr>
        <a:xfrm>
          <a:off x="3975100" y="2126594"/>
          <a:ext cx="2654300" cy="63118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fld id="{EFAE6C7B-35E3-B148-90CD-301FED27FB49}" type="TxLink">
            <a:rPr lang="hu-HU" sz="900"/>
            <a:pPr algn="ctr"/>
            <a:t>in case of "medium" number of variation possibilities, one can calculate with approximating distributions depending on the type of the variable</a:t>
          </a:fld>
          <a:endParaRPr lang="hu-HU" sz="900"/>
        </a:p>
      </xdr:txBody>
    </xdr:sp>
    <xdr:clientData/>
  </xdr:twoCellAnchor>
  <xdr:twoCellAnchor>
    <xdr:from>
      <xdr:col>3</xdr:col>
      <xdr:colOff>2215929</xdr:colOff>
      <xdr:row>11</xdr:row>
      <xdr:rowOff>43801</xdr:rowOff>
    </xdr:from>
    <xdr:to>
      <xdr:col>4</xdr:col>
      <xdr:colOff>2014489</xdr:colOff>
      <xdr:row>14</xdr:row>
      <xdr:rowOff>141583</xdr:rowOff>
    </xdr:to>
    <xdr:sp macro="" textlink="$M$29">
      <xdr:nvSpPr>
        <xdr:cNvPr id="50" name="Textfeld 1"/>
        <xdr:cNvSpPr txBox="1"/>
      </xdr:nvSpPr>
      <xdr:spPr>
        <a:xfrm>
          <a:off x="7733860" y="2102077"/>
          <a:ext cx="2145870" cy="6232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fld id="{1DAE362F-8436-2349-A159-AAA18DA33E3A}" type="TxLink">
            <a:rPr lang="hu-HU" sz="900"/>
            <a:pPr algn="ctr"/>
            <a:t>in case of great variation possibilities, one can almost always calculate with normal (or lognormal) distribution</a:t>
          </a:fld>
          <a:endParaRPr lang="hu-HU" sz="9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50800</xdr:colOff>
          <xdr:row>31</xdr:row>
          <xdr:rowOff>12700</xdr:rowOff>
        </xdr:from>
        <xdr:to>
          <xdr:col>2</xdr:col>
          <xdr:colOff>876300</xdr:colOff>
          <xdr:row>31</xdr:row>
          <xdr:rowOff>469900</xdr:rowOff>
        </xdr:to>
        <xdr:sp macro="" textlink="">
          <xdr:nvSpPr>
            <xdr:cNvPr id="47105" name="Object 1" hidden="1">
              <a:extLst>
                <a:ext uri="{63B3BB69-23CF-44E3-9099-C40C66FF867C}">
                  <a14:compatExt spid="_x0000_s471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50800</xdr:colOff>
          <xdr:row>34</xdr:row>
          <xdr:rowOff>0</xdr:rowOff>
        </xdr:from>
        <xdr:to>
          <xdr:col>2</xdr:col>
          <xdr:colOff>1371600</xdr:colOff>
          <xdr:row>34</xdr:row>
          <xdr:rowOff>495300</xdr:rowOff>
        </xdr:to>
        <xdr:sp macro="" textlink="">
          <xdr:nvSpPr>
            <xdr:cNvPr id="47106" name="Object 2" hidden="1">
              <a:extLst>
                <a:ext uri="{63B3BB69-23CF-44E3-9099-C40C66FF867C}">
                  <a14:compatExt spid="_x0000_s471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50800</xdr:colOff>
          <xdr:row>36</xdr:row>
          <xdr:rowOff>114300</xdr:rowOff>
        </xdr:from>
        <xdr:to>
          <xdr:col>2</xdr:col>
          <xdr:colOff>1358900</xdr:colOff>
          <xdr:row>37</xdr:row>
          <xdr:rowOff>482600</xdr:rowOff>
        </xdr:to>
        <xdr:sp macro="" textlink="">
          <xdr:nvSpPr>
            <xdr:cNvPr id="47107" name="Object 3" hidden="1">
              <a:extLst>
                <a:ext uri="{63B3BB69-23CF-44E3-9099-C40C66FF867C}">
                  <a14:compatExt spid="_x0000_s471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812800</xdr:colOff>
          <xdr:row>17</xdr:row>
          <xdr:rowOff>25400</xdr:rowOff>
        </xdr:from>
        <xdr:to>
          <xdr:col>5</xdr:col>
          <xdr:colOff>419100</xdr:colOff>
          <xdr:row>19</xdr:row>
          <xdr:rowOff>127000</xdr:rowOff>
        </xdr:to>
        <xdr:sp macro="" textlink="">
          <xdr:nvSpPr>
            <xdr:cNvPr id="30721" name="Object 1" hidden="1">
              <a:extLst>
                <a:ext uri="{63B3BB69-23CF-44E3-9099-C40C66FF867C}">
                  <a14:compatExt spid="_x0000_s307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863600</xdr:colOff>
          <xdr:row>20</xdr:row>
          <xdr:rowOff>12700</xdr:rowOff>
        </xdr:from>
        <xdr:to>
          <xdr:col>6</xdr:col>
          <xdr:colOff>965200</xdr:colOff>
          <xdr:row>22</xdr:row>
          <xdr:rowOff>101600</xdr:rowOff>
        </xdr:to>
        <xdr:sp macro="" textlink="">
          <xdr:nvSpPr>
            <xdr:cNvPr id="30722" name="Object 2" hidden="1">
              <a:extLst>
                <a:ext uri="{63B3BB69-23CF-44E3-9099-C40C66FF867C}">
                  <a14:compatExt spid="_x0000_s307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1079500</xdr:colOff>
          <xdr:row>22</xdr:row>
          <xdr:rowOff>76200</xdr:rowOff>
        </xdr:from>
        <xdr:to>
          <xdr:col>7</xdr:col>
          <xdr:colOff>1168400</xdr:colOff>
          <xdr:row>25</xdr:row>
          <xdr:rowOff>50800</xdr:rowOff>
        </xdr:to>
        <xdr:sp macro="" textlink="">
          <xdr:nvSpPr>
            <xdr:cNvPr id="30724" name="Object 4" hidden="1">
              <a:extLst>
                <a:ext uri="{63B3BB69-23CF-44E3-9099-C40C66FF867C}">
                  <a14:compatExt spid="_x0000_s307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419100</xdr:colOff>
          <xdr:row>46</xdr:row>
          <xdr:rowOff>152400</xdr:rowOff>
        </xdr:from>
        <xdr:to>
          <xdr:col>6</xdr:col>
          <xdr:colOff>25400</xdr:colOff>
          <xdr:row>49</xdr:row>
          <xdr:rowOff>76200</xdr:rowOff>
        </xdr:to>
        <xdr:sp macro="" textlink="">
          <xdr:nvSpPr>
            <xdr:cNvPr id="33793" name="Object 1" hidden="1">
              <a:extLst>
                <a:ext uri="{63B3BB69-23CF-44E3-9099-C40C66FF867C}">
                  <a14:compatExt spid="_x0000_s337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241300</xdr:colOff>
          <xdr:row>50</xdr:row>
          <xdr:rowOff>38100</xdr:rowOff>
        </xdr:from>
        <xdr:to>
          <xdr:col>7</xdr:col>
          <xdr:colOff>342900</xdr:colOff>
          <xdr:row>52</xdr:row>
          <xdr:rowOff>127000</xdr:rowOff>
        </xdr:to>
        <xdr:sp macro="" textlink="">
          <xdr:nvSpPr>
            <xdr:cNvPr id="33794" name="Object 2" hidden="1">
              <a:extLst>
                <a:ext uri="{63B3BB69-23CF-44E3-9099-C40C66FF867C}">
                  <a14:compatExt spid="_x0000_s337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444500</xdr:colOff>
          <xdr:row>53</xdr:row>
          <xdr:rowOff>76200</xdr:rowOff>
        </xdr:from>
        <xdr:to>
          <xdr:col>8</xdr:col>
          <xdr:colOff>533400</xdr:colOff>
          <xdr:row>56</xdr:row>
          <xdr:rowOff>76200</xdr:rowOff>
        </xdr:to>
        <xdr:sp macro="" textlink="">
          <xdr:nvSpPr>
            <xdr:cNvPr id="33798" name="Object 6" hidden="1">
              <a:extLst>
                <a:ext uri="{63B3BB69-23CF-44E3-9099-C40C66FF867C}">
                  <a14:compatExt spid="_x0000_s337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825500</xdr:colOff>
          <xdr:row>94</xdr:row>
          <xdr:rowOff>50800</xdr:rowOff>
        </xdr:from>
        <xdr:to>
          <xdr:col>6</xdr:col>
          <xdr:colOff>431800</xdr:colOff>
          <xdr:row>96</xdr:row>
          <xdr:rowOff>152400</xdr:rowOff>
        </xdr:to>
        <xdr:sp macro="" textlink="">
          <xdr:nvSpPr>
            <xdr:cNvPr id="34817" name="Object 1" hidden="1">
              <a:extLst>
                <a:ext uri="{63B3BB69-23CF-44E3-9099-C40C66FF867C}">
                  <a14:compatExt spid="_x0000_s348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571500</xdr:colOff>
          <xdr:row>98</xdr:row>
          <xdr:rowOff>101600</xdr:rowOff>
        </xdr:from>
        <xdr:to>
          <xdr:col>7</xdr:col>
          <xdr:colOff>673100</xdr:colOff>
          <xdr:row>100</xdr:row>
          <xdr:rowOff>165100</xdr:rowOff>
        </xdr:to>
        <xdr:sp macro="" textlink="">
          <xdr:nvSpPr>
            <xdr:cNvPr id="34818" name="Object 2" hidden="1">
              <a:extLst>
                <a:ext uri="{63B3BB69-23CF-44E3-9099-C40C66FF867C}">
                  <a14:compatExt spid="_x0000_s348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101</xdr:row>
          <xdr:rowOff>127000</xdr:rowOff>
        </xdr:from>
        <xdr:to>
          <xdr:col>8</xdr:col>
          <xdr:colOff>622300</xdr:colOff>
          <xdr:row>104</xdr:row>
          <xdr:rowOff>101600</xdr:rowOff>
        </xdr:to>
        <xdr:sp macro="" textlink="">
          <xdr:nvSpPr>
            <xdr:cNvPr id="34820" name="Object 4" hidden="1">
              <a:extLst>
                <a:ext uri="{63B3BB69-23CF-44E3-9099-C40C66FF867C}">
                  <a14:compatExt spid="_x0000_s348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22.bin"/><Relationship Id="rId4" Type="http://schemas.openxmlformats.org/officeDocument/2006/relationships/image" Target="../media/image16.emf"/><Relationship Id="rId5" Type="http://schemas.openxmlformats.org/officeDocument/2006/relationships/oleObject" Target="../embeddings/oleObject23.bin"/><Relationship Id="rId6" Type="http://schemas.openxmlformats.org/officeDocument/2006/relationships/image" Target="../media/image17.emf"/><Relationship Id="rId7" Type="http://schemas.openxmlformats.org/officeDocument/2006/relationships/oleObject" Target="../embeddings/oleObject24.bin"/><Relationship Id="rId8" Type="http://schemas.openxmlformats.org/officeDocument/2006/relationships/image" Target="../media/image18.emf"/><Relationship Id="rId1" Type="http://schemas.openxmlformats.org/officeDocument/2006/relationships/drawing" Target="../drawings/drawing5.xml"/><Relationship Id="rId2" Type="http://schemas.openxmlformats.org/officeDocument/2006/relationships/vmlDrawing" Target="../drawings/vmlDrawing5.vml"/></Relationships>
</file>

<file path=xl/worksheets/_rels/sheet2.xml.rels><?xml version="1.0" encoding="UTF-8" standalone="yes"?>
<Relationships xmlns="http://schemas.openxmlformats.org/package/2006/relationships"><Relationship Id="rId9" Type="http://schemas.openxmlformats.org/officeDocument/2006/relationships/oleObject" Target="../embeddings/oleObject4.bin"/><Relationship Id="rId20" Type="http://schemas.openxmlformats.org/officeDocument/2006/relationships/image" Target="../media/image9.emf"/><Relationship Id="rId21" Type="http://schemas.openxmlformats.org/officeDocument/2006/relationships/oleObject" Target="../embeddings/oleObject10.bin"/><Relationship Id="rId22" Type="http://schemas.openxmlformats.org/officeDocument/2006/relationships/image" Target="../media/image10.emf"/><Relationship Id="rId23" Type="http://schemas.openxmlformats.org/officeDocument/2006/relationships/oleObject" Target="../embeddings/oleObject11.bin"/><Relationship Id="rId24" Type="http://schemas.openxmlformats.org/officeDocument/2006/relationships/image" Target="../media/image11.emf"/><Relationship Id="rId25" Type="http://schemas.openxmlformats.org/officeDocument/2006/relationships/oleObject" Target="../embeddings/oleObject12.bin"/><Relationship Id="rId10" Type="http://schemas.openxmlformats.org/officeDocument/2006/relationships/image" Target="../media/image4.emf"/><Relationship Id="rId11" Type="http://schemas.openxmlformats.org/officeDocument/2006/relationships/oleObject" Target="../embeddings/oleObject5.bin"/><Relationship Id="rId12" Type="http://schemas.openxmlformats.org/officeDocument/2006/relationships/image" Target="../media/image5.emf"/><Relationship Id="rId13" Type="http://schemas.openxmlformats.org/officeDocument/2006/relationships/oleObject" Target="../embeddings/oleObject6.bin"/><Relationship Id="rId14" Type="http://schemas.openxmlformats.org/officeDocument/2006/relationships/image" Target="../media/image6.emf"/><Relationship Id="rId15" Type="http://schemas.openxmlformats.org/officeDocument/2006/relationships/oleObject" Target="../embeddings/oleObject7.bin"/><Relationship Id="rId16" Type="http://schemas.openxmlformats.org/officeDocument/2006/relationships/image" Target="../media/image7.emf"/><Relationship Id="rId17" Type="http://schemas.openxmlformats.org/officeDocument/2006/relationships/oleObject" Target="../embeddings/oleObject8.bin"/><Relationship Id="rId18" Type="http://schemas.openxmlformats.org/officeDocument/2006/relationships/image" Target="../media/image8.emf"/><Relationship Id="rId19" Type="http://schemas.openxmlformats.org/officeDocument/2006/relationships/oleObject" Target="../embeddings/oleObject9.bin"/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Relationship Id="rId3" Type="http://schemas.openxmlformats.org/officeDocument/2006/relationships/oleObject" Target="../embeddings/oleObject1.bin"/><Relationship Id="rId4" Type="http://schemas.openxmlformats.org/officeDocument/2006/relationships/image" Target="../media/image1.emf"/><Relationship Id="rId5" Type="http://schemas.openxmlformats.org/officeDocument/2006/relationships/oleObject" Target="../embeddings/oleObject2.bin"/><Relationship Id="rId6" Type="http://schemas.openxmlformats.org/officeDocument/2006/relationships/image" Target="../media/image2.emf"/><Relationship Id="rId7" Type="http://schemas.openxmlformats.org/officeDocument/2006/relationships/oleObject" Target="../embeddings/oleObject3.bin"/><Relationship Id="rId8" Type="http://schemas.openxmlformats.org/officeDocument/2006/relationships/image" Target="../media/image3.emf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3.bin"/><Relationship Id="rId4" Type="http://schemas.openxmlformats.org/officeDocument/2006/relationships/image" Target="../media/image13.emf"/><Relationship Id="rId5" Type="http://schemas.openxmlformats.org/officeDocument/2006/relationships/oleObject" Target="../embeddings/oleObject14.bin"/><Relationship Id="rId6" Type="http://schemas.openxmlformats.org/officeDocument/2006/relationships/image" Target="../media/image14.emf"/><Relationship Id="rId7" Type="http://schemas.openxmlformats.org/officeDocument/2006/relationships/oleObject" Target="../embeddings/oleObject15.bin"/><Relationship Id="rId8" Type="http://schemas.openxmlformats.org/officeDocument/2006/relationships/image" Target="../media/image15.emf"/><Relationship Id="rId1" Type="http://schemas.openxmlformats.org/officeDocument/2006/relationships/drawing" Target="../drawings/drawing2.xml"/><Relationship Id="rId2" Type="http://schemas.openxmlformats.org/officeDocument/2006/relationships/vmlDrawing" Target="../drawings/vmlDrawing2.v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6.bin"/><Relationship Id="rId4" Type="http://schemas.openxmlformats.org/officeDocument/2006/relationships/image" Target="../media/image16.emf"/><Relationship Id="rId5" Type="http://schemas.openxmlformats.org/officeDocument/2006/relationships/oleObject" Target="../embeddings/oleObject17.bin"/><Relationship Id="rId6" Type="http://schemas.openxmlformats.org/officeDocument/2006/relationships/image" Target="../media/image17.emf"/><Relationship Id="rId7" Type="http://schemas.openxmlformats.org/officeDocument/2006/relationships/oleObject" Target="../embeddings/oleObject18.bin"/><Relationship Id="rId8" Type="http://schemas.openxmlformats.org/officeDocument/2006/relationships/image" Target="../media/image18.emf"/><Relationship Id="rId1" Type="http://schemas.openxmlformats.org/officeDocument/2006/relationships/drawing" Target="../drawings/drawing3.xml"/><Relationship Id="rId2" Type="http://schemas.openxmlformats.org/officeDocument/2006/relationships/vmlDrawing" Target="../drawings/vmlDrawing3.v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9.bin"/><Relationship Id="rId4" Type="http://schemas.openxmlformats.org/officeDocument/2006/relationships/image" Target="../media/image16.emf"/><Relationship Id="rId5" Type="http://schemas.openxmlformats.org/officeDocument/2006/relationships/oleObject" Target="../embeddings/oleObject20.bin"/><Relationship Id="rId6" Type="http://schemas.openxmlformats.org/officeDocument/2006/relationships/image" Target="../media/image17.emf"/><Relationship Id="rId7" Type="http://schemas.openxmlformats.org/officeDocument/2006/relationships/oleObject" Target="../embeddings/oleObject21.bin"/><Relationship Id="rId8" Type="http://schemas.openxmlformats.org/officeDocument/2006/relationships/image" Target="../media/image18.emf"/><Relationship Id="rId1" Type="http://schemas.openxmlformats.org/officeDocument/2006/relationships/drawing" Target="../drawings/drawing4.xml"/><Relationship Id="rId2" Type="http://schemas.openxmlformats.org/officeDocument/2006/relationships/vmlDrawing" Target="../drawings/vmlDrawing4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00FF"/>
  </sheetPr>
  <dimension ref="A1:O100"/>
  <sheetViews>
    <sheetView tabSelected="1" workbookViewId="0">
      <selection activeCell="D2" sqref="D2"/>
    </sheetView>
  </sheetViews>
  <sheetFormatPr baseColWidth="10" defaultColWidth="0" defaultRowHeight="14" zeroHeight="1" x14ac:dyDescent="0"/>
  <cols>
    <col min="1" max="1" width="8.6640625" customWidth="1"/>
    <col min="2" max="2" width="3.1640625" bestFit="1" customWidth="1"/>
    <col min="3" max="3" width="36.83203125" style="1" customWidth="1"/>
    <col min="4" max="4" width="8.83203125" customWidth="1"/>
    <col min="5" max="12" width="8.6640625" customWidth="1"/>
    <col min="13" max="15" width="44.83203125" style="1" hidden="1" customWidth="1"/>
  </cols>
  <sheetData>
    <row r="1" spans="1:15">
      <c r="A1" s="4"/>
      <c r="B1" s="4"/>
      <c r="C1" s="5"/>
      <c r="D1" s="4"/>
      <c r="E1" s="4"/>
      <c r="F1" s="4"/>
      <c r="G1" s="4"/>
      <c r="H1" s="4"/>
      <c r="I1" s="4"/>
      <c r="J1" s="4"/>
      <c r="K1" s="4"/>
      <c r="L1" s="4"/>
    </row>
    <row r="2" spans="1:15" ht="44" customHeight="1">
      <c r="A2" s="4"/>
      <c r="B2" s="56" t="s">
        <v>27</v>
      </c>
      <c r="C2" s="57"/>
      <c r="D2" s="7" t="s">
        <v>14</v>
      </c>
      <c r="E2" s="4"/>
      <c r="F2" s="4"/>
      <c r="G2" s="4"/>
      <c r="H2" s="4"/>
      <c r="I2" s="4"/>
      <c r="J2" s="4"/>
      <c r="K2" s="4"/>
      <c r="L2" s="4"/>
      <c r="M2" s="1" t="s">
        <v>12</v>
      </c>
      <c r="N2" s="2" t="s">
        <v>13</v>
      </c>
      <c r="O2" s="3" t="s">
        <v>14</v>
      </c>
    </row>
    <row r="3" spans="1:15" ht="42">
      <c r="A3" s="4"/>
      <c r="B3" s="4"/>
      <c r="C3" s="5" t="str">
        <f>IF($D$2=$M$2,M3,IF($D$2=$N$2,N3,O3))</f>
        <v>Created by: Gergely AGÓCS PhD (Please send comments and reflections (e.g. on possible errors) to: gergelyagocs at gmail com)</v>
      </c>
      <c r="D3" s="4"/>
      <c r="E3" s="4"/>
      <c r="F3" s="4"/>
      <c r="G3" s="4"/>
      <c r="H3" s="4"/>
      <c r="I3" s="4"/>
      <c r="J3" s="4"/>
      <c r="K3" s="4"/>
      <c r="L3" s="4"/>
      <c r="M3" s="1" t="s">
        <v>40</v>
      </c>
      <c r="N3" s="2" t="s">
        <v>41</v>
      </c>
      <c r="O3" s="3" t="s">
        <v>42</v>
      </c>
    </row>
    <row r="4" spans="1:1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1" t="s">
        <v>2</v>
      </c>
      <c r="N4" s="2" t="s">
        <v>1</v>
      </c>
      <c r="O4" s="3" t="s">
        <v>3</v>
      </c>
    </row>
    <row r="5" spans="1:1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1" t="s">
        <v>4</v>
      </c>
      <c r="N5" s="2" t="s">
        <v>15</v>
      </c>
      <c r="O5" s="3" t="s">
        <v>19</v>
      </c>
    </row>
    <row r="6" spans="1:15" ht="28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1" t="s">
        <v>9</v>
      </c>
      <c r="N6" s="2" t="s">
        <v>16</v>
      </c>
      <c r="O6" s="3" t="s">
        <v>20</v>
      </c>
    </row>
    <row r="7" spans="1:1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1" t="s">
        <v>6</v>
      </c>
      <c r="N7" s="2" t="s">
        <v>17</v>
      </c>
      <c r="O7" s="3" t="s">
        <v>21</v>
      </c>
    </row>
    <row r="8" spans="1:15" ht="28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1" t="s">
        <v>5</v>
      </c>
      <c r="N8" s="2" t="s">
        <v>18</v>
      </c>
      <c r="O8" s="3" t="s">
        <v>22</v>
      </c>
    </row>
    <row r="9" spans="1:15" ht="28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1" t="s">
        <v>7</v>
      </c>
      <c r="N9" s="2" t="s">
        <v>23</v>
      </c>
      <c r="O9" s="3" t="s">
        <v>24</v>
      </c>
    </row>
    <row r="10" spans="1:15" ht="28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1" t="s">
        <v>32</v>
      </c>
      <c r="N10" s="2" t="s">
        <v>28</v>
      </c>
      <c r="O10" s="3" t="s">
        <v>31</v>
      </c>
    </row>
    <row r="11" spans="1:15" ht="28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1" t="s">
        <v>10</v>
      </c>
      <c r="N11" s="2" t="s">
        <v>29</v>
      </c>
      <c r="O11" s="3" t="s">
        <v>33</v>
      </c>
    </row>
    <row r="12" spans="1:15" ht="42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1" t="s">
        <v>11</v>
      </c>
      <c r="N12" s="2" t="s">
        <v>30</v>
      </c>
      <c r="O12" s="3" t="s">
        <v>34</v>
      </c>
    </row>
    <row r="13" spans="1:15" ht="28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1" t="s">
        <v>36</v>
      </c>
      <c r="N13" s="2" t="s">
        <v>37</v>
      </c>
      <c r="O13" s="3" t="s">
        <v>35</v>
      </c>
    </row>
    <row r="14" spans="1:1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</row>
    <row r="15" spans="1:15" hidden="1"/>
    <row r="16" spans="1:15" hidden="1"/>
    <row r="17" hidden="1"/>
    <row r="18" hidden="1"/>
    <row r="19" hidden="1"/>
    <row r="20" hidden="1"/>
    <row r="21" hidden="1"/>
    <row r="22" hidden="1"/>
    <row r="23" hidden="1"/>
    <row r="24" hidden="1"/>
    <row r="25" hidden="1"/>
    <row r="26" hidden="1"/>
    <row r="27" hidden="1"/>
    <row r="28" hidden="1"/>
    <row r="29" hidden="1"/>
    <row r="30" hidden="1"/>
    <row r="31" hidden="1"/>
    <row r="32" hidden="1"/>
    <row r="33" hidden="1"/>
    <row r="34" hidden="1"/>
    <row r="35" hidden="1"/>
    <row r="36" hidden="1"/>
    <row r="37" hidden="1"/>
    <row r="38" hidden="1"/>
    <row r="39" hidden="1"/>
    <row r="40" hidden="1"/>
    <row r="41" hidden="1"/>
    <row r="42" hidden="1"/>
    <row r="43" hidden="1"/>
    <row r="44" hidden="1"/>
    <row r="45" hidden="1"/>
    <row r="46" hidden="1"/>
    <row r="47" hidden="1"/>
    <row r="48" hidden="1"/>
    <row r="49" hidden="1"/>
    <row r="50" hidden="1"/>
    <row r="51" hidden="1"/>
    <row r="52" hidden="1"/>
    <row r="53" hidden="1"/>
    <row r="54" hidden="1"/>
    <row r="55" hidden="1"/>
    <row r="56" hidden="1"/>
    <row r="57" hidden="1"/>
    <row r="58" hidden="1"/>
    <row r="59" hidden="1"/>
    <row r="60" hidden="1"/>
    <row r="61" hidden="1"/>
    <row r="62" hidden="1"/>
    <row r="63" hidden="1"/>
    <row r="64" hidden="1"/>
    <row r="65" hidden="1"/>
    <row r="66" hidden="1"/>
    <row r="67" hidden="1"/>
    <row r="68" hidden="1"/>
    <row r="69" hidden="1"/>
    <row r="70" hidden="1"/>
    <row r="71" hidden="1"/>
    <row r="72" hidden="1"/>
    <row r="73" hidden="1"/>
    <row r="74" hidden="1"/>
    <row r="75" hidden="1"/>
    <row r="76" hidden="1"/>
    <row r="77" hidden="1"/>
    <row r="78" hidden="1"/>
    <row r="79" hidden="1"/>
    <row r="80" hidden="1"/>
    <row r="81" hidden="1"/>
    <row r="82" hidden="1"/>
    <row r="83" hidden="1"/>
    <row r="84" hidden="1"/>
    <row r="85" hidden="1"/>
    <row r="86" hidden="1"/>
    <row r="87" hidden="1"/>
    <row r="88" hidden="1"/>
    <row r="89" hidden="1"/>
    <row r="90" hidden="1"/>
    <row r="91" hidden="1"/>
    <row r="92" hidden="1"/>
    <row r="93" hidden="1"/>
    <row r="94" hidden="1"/>
    <row r="95" hidden="1"/>
    <row r="96" hidden="1"/>
    <row r="97" hidden="1"/>
    <row r="98" hidden="1"/>
    <row r="99" hidden="1"/>
    <row r="100" hidden="1"/>
  </sheetData>
  <mergeCells count="1">
    <mergeCell ref="B2:C2"/>
  </mergeCells>
  <dataValidations count="1">
    <dataValidation type="list" allowBlank="1" showInputMessage="1" showErrorMessage="1" sqref="D2">
      <formula1>nyelv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rgb="FFFF0000"/>
  </sheetPr>
  <dimension ref="A1:O110"/>
  <sheetViews>
    <sheetView workbookViewId="0"/>
  </sheetViews>
  <sheetFormatPr baseColWidth="10" defaultColWidth="0" defaultRowHeight="14" zeroHeight="1" x14ac:dyDescent="0"/>
  <cols>
    <col min="1" max="1" width="8.6640625" customWidth="1"/>
    <col min="2" max="2" width="60.83203125" customWidth="1"/>
    <col min="3" max="8" width="19.5" customWidth="1"/>
    <col min="9" max="12" width="8.6640625" customWidth="1"/>
    <col min="13" max="13" width="60.83203125" style="50" hidden="1"/>
    <col min="14" max="14" width="60.83203125" style="51" hidden="1"/>
    <col min="15" max="15" width="60.83203125" style="52" hidden="1"/>
    <col min="16" max="16384" width="10.83203125" hidden="1"/>
  </cols>
  <sheetData>
    <row r="1" spans="1:1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5" ht="18">
      <c r="A2" s="4"/>
      <c r="B2" s="6" t="str">
        <f>IF(T!$D$2=T!$M$2,M2,IF(T!$D$2=T!$N$2,N2,O2))</f>
        <v>Give the asked values in the green cells.</v>
      </c>
      <c r="C2" s="4"/>
      <c r="D2" s="4"/>
      <c r="E2" s="4"/>
      <c r="F2" s="4"/>
      <c r="G2" s="4"/>
      <c r="H2" s="4"/>
      <c r="I2" s="4"/>
      <c r="J2" s="4"/>
      <c r="K2" s="4"/>
      <c r="L2" s="4"/>
      <c r="M2" s="50" t="s">
        <v>25</v>
      </c>
      <c r="N2" s="51" t="s">
        <v>39</v>
      </c>
      <c r="O2" s="52" t="s">
        <v>26</v>
      </c>
    </row>
    <row r="3" spans="1:1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5" ht="30" customHeight="1">
      <c r="A4" s="4"/>
      <c r="B4" s="10" t="str">
        <f>IF(T!$D$2=T!$M$2,M4,IF(T!$D$2=T!$N$2,N4,O4))</f>
        <v>During a series of examinations the blood hemoglobin level of 200 people was measured:</v>
      </c>
      <c r="C4" s="4"/>
      <c r="D4" s="4"/>
      <c r="E4" s="4"/>
      <c r="F4" s="4"/>
      <c r="G4" s="4"/>
      <c r="H4" s="4"/>
      <c r="I4" s="4"/>
      <c r="J4" s="4"/>
      <c r="K4" s="4"/>
      <c r="L4" s="4"/>
      <c r="M4" s="50" t="s">
        <v>81</v>
      </c>
      <c r="N4" s="51" t="s">
        <v>251</v>
      </c>
      <c r="O4" s="52" t="s">
        <v>252</v>
      </c>
    </row>
    <row r="5" spans="1:1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5" ht="43" customHeight="1">
      <c r="A6" s="4"/>
      <c r="B6" s="13" t="str">
        <f>IF(T!$D$2=T!$M$2,M6,IF(T!$D$2=T!$N$2,N6,O6))</f>
        <v>value of haemoglobin level (g/L):</v>
      </c>
      <c r="C6" s="20" t="str">
        <f>IF(T!$D$2=T!$M$2,M7,IF(T!$D$2=T!$N$2,N7,O7))</f>
        <v>freuquency:</v>
      </c>
      <c r="D6" s="5" t="str">
        <f>IF(T!$D$2=T!$M$2,M8,IF(T!$D$2=T!$N$2,N8,O8))</f>
        <v>frequency times the value</v>
      </c>
      <c r="E6" s="5" t="str">
        <f>IF(T!$D$2=T!$M$2,M9,IF(T!$D$2=T!$N$2,N9,O9))</f>
        <v>deviation of the value from the mean value</v>
      </c>
      <c r="F6" s="5" t="str">
        <f>IF(T!$D$2=T!$M$2,M10,IF(T!$D$2=T!$N$2,N10,O10))</f>
        <v>squared deviation of the value from the mean value</v>
      </c>
      <c r="G6" s="5" t="str">
        <f>IF(T!$D$2=T!$M$2,M11,IF(T!$D$2=T!$N$2,N11,O11))</f>
        <v>frequency times the squared deviation</v>
      </c>
      <c r="H6" s="4"/>
      <c r="I6" s="4"/>
      <c r="J6" s="4"/>
      <c r="K6" s="4"/>
      <c r="L6" s="4"/>
      <c r="M6" s="50" t="s">
        <v>82</v>
      </c>
      <c r="N6" s="51" t="s">
        <v>250</v>
      </c>
      <c r="O6" s="52" t="s">
        <v>94</v>
      </c>
    </row>
    <row r="7" spans="1:15" ht="17">
      <c r="A7" s="4"/>
      <c r="B7" s="17" t="s">
        <v>38</v>
      </c>
      <c r="C7" s="17" t="s">
        <v>49</v>
      </c>
      <c r="D7" s="4" t="s">
        <v>57</v>
      </c>
      <c r="E7" s="4" t="s">
        <v>58</v>
      </c>
      <c r="F7" s="4" t="s">
        <v>67</v>
      </c>
      <c r="G7" s="4" t="s">
        <v>68</v>
      </c>
      <c r="H7" s="4"/>
      <c r="I7" s="4"/>
      <c r="J7" s="4"/>
      <c r="K7" s="4"/>
      <c r="L7" s="4"/>
      <c r="M7" s="50" t="s">
        <v>83</v>
      </c>
      <c r="N7" s="51" t="s">
        <v>253</v>
      </c>
      <c r="O7" s="52" t="s">
        <v>95</v>
      </c>
    </row>
    <row r="8" spans="1:15">
      <c r="A8" s="4"/>
      <c r="B8" s="11">
        <v>100</v>
      </c>
      <c r="C8" s="11">
        <v>0</v>
      </c>
      <c r="D8" s="4">
        <f>C8*B8</f>
        <v>0</v>
      </c>
      <c r="E8" s="4">
        <f>B8-$D$92</f>
        <v>-40.379999999999995</v>
      </c>
      <c r="F8" s="4">
        <f>E8^2</f>
        <v>1630.5443999999995</v>
      </c>
      <c r="G8" s="4">
        <f>C8*F8</f>
        <v>0</v>
      </c>
      <c r="H8" s="4"/>
      <c r="I8" s="4"/>
      <c r="J8" s="4"/>
      <c r="K8" s="4"/>
      <c r="L8" s="4"/>
      <c r="M8" s="50" t="s">
        <v>84</v>
      </c>
      <c r="N8" s="51" t="s">
        <v>254</v>
      </c>
      <c r="O8" s="52" t="s">
        <v>96</v>
      </c>
    </row>
    <row r="9" spans="1:15">
      <c r="A9" s="4"/>
      <c r="B9" s="11">
        <v>101</v>
      </c>
      <c r="C9" s="11">
        <v>0</v>
      </c>
      <c r="D9" s="4">
        <f>C9*B9</f>
        <v>0</v>
      </c>
      <c r="E9" s="4">
        <f t="shared" ref="E9:E72" si="0">B9-$D$92</f>
        <v>-39.379999999999995</v>
      </c>
      <c r="F9" s="4">
        <f t="shared" ref="F9:F72" si="1">E9^2</f>
        <v>1550.7843999999996</v>
      </c>
      <c r="G9" s="4">
        <f t="shared" ref="G9:G72" si="2">C9*F9</f>
        <v>0</v>
      </c>
      <c r="H9" s="4"/>
      <c r="I9" s="4"/>
      <c r="J9" s="4"/>
      <c r="K9" s="4"/>
      <c r="L9" s="4"/>
      <c r="M9" s="50" t="s">
        <v>85</v>
      </c>
      <c r="N9" s="51" t="s">
        <v>255</v>
      </c>
      <c r="O9" s="52" t="s">
        <v>97</v>
      </c>
    </row>
    <row r="10" spans="1:15">
      <c r="A10" s="4"/>
      <c r="B10" s="11">
        <v>102</v>
      </c>
      <c r="C10" s="11">
        <v>0</v>
      </c>
      <c r="D10" s="4">
        <f t="shared" ref="D10:D73" si="3">C10*B10</f>
        <v>0</v>
      </c>
      <c r="E10" s="4">
        <f t="shared" si="0"/>
        <v>-38.379999999999995</v>
      </c>
      <c r="F10" s="4">
        <f t="shared" si="1"/>
        <v>1473.0243999999996</v>
      </c>
      <c r="G10" s="4">
        <f t="shared" si="2"/>
        <v>0</v>
      </c>
      <c r="H10" s="4"/>
      <c r="I10" s="4"/>
      <c r="J10" s="4"/>
      <c r="K10" s="4"/>
      <c r="L10" s="4"/>
      <c r="M10" s="50" t="s">
        <v>86</v>
      </c>
      <c r="N10" s="51" t="s">
        <v>256</v>
      </c>
      <c r="O10" s="52" t="s">
        <v>98</v>
      </c>
    </row>
    <row r="11" spans="1:15">
      <c r="A11" s="4"/>
      <c r="B11" s="11">
        <v>103</v>
      </c>
      <c r="C11" s="11">
        <v>0</v>
      </c>
      <c r="D11" s="4">
        <f t="shared" si="3"/>
        <v>0</v>
      </c>
      <c r="E11" s="4">
        <f t="shared" si="0"/>
        <v>-37.379999999999995</v>
      </c>
      <c r="F11" s="4">
        <f t="shared" si="1"/>
        <v>1397.2643999999996</v>
      </c>
      <c r="G11" s="4">
        <f t="shared" si="2"/>
        <v>0</v>
      </c>
      <c r="H11" s="4"/>
      <c r="I11" s="4"/>
      <c r="J11" s="4"/>
      <c r="K11" s="4"/>
      <c r="L11" s="4"/>
      <c r="M11" s="50" t="s">
        <v>78</v>
      </c>
      <c r="N11" s="51" t="s">
        <v>257</v>
      </c>
      <c r="O11" s="52" t="s">
        <v>99</v>
      </c>
    </row>
    <row r="12" spans="1:15">
      <c r="A12" s="4"/>
      <c r="B12" s="11">
        <v>104</v>
      </c>
      <c r="C12" s="11">
        <v>0</v>
      </c>
      <c r="D12" s="4">
        <f t="shared" si="3"/>
        <v>0</v>
      </c>
      <c r="E12" s="4">
        <f t="shared" si="0"/>
        <v>-36.379999999999995</v>
      </c>
      <c r="F12" s="4">
        <f t="shared" si="1"/>
        <v>1323.5043999999996</v>
      </c>
      <c r="G12" s="4">
        <f t="shared" si="2"/>
        <v>0</v>
      </c>
      <c r="H12" s="4"/>
      <c r="I12" s="4"/>
      <c r="J12" s="4"/>
      <c r="K12" s="4"/>
      <c r="L12" s="4"/>
    </row>
    <row r="13" spans="1:15">
      <c r="A13" s="4"/>
      <c r="B13" s="11">
        <v>105</v>
      </c>
      <c r="C13" s="11">
        <v>0</v>
      </c>
      <c r="D13" s="4">
        <f t="shared" si="3"/>
        <v>0</v>
      </c>
      <c r="E13" s="4">
        <f t="shared" si="0"/>
        <v>-35.379999999999995</v>
      </c>
      <c r="F13" s="4">
        <f t="shared" si="1"/>
        <v>1251.7443999999996</v>
      </c>
      <c r="G13" s="4">
        <f t="shared" si="2"/>
        <v>0</v>
      </c>
      <c r="H13" s="4"/>
      <c r="I13" s="4"/>
      <c r="J13" s="4"/>
      <c r="K13" s="4"/>
      <c r="L13" s="4"/>
      <c r="M13" s="50" t="s">
        <v>54</v>
      </c>
      <c r="N13" s="51" t="s">
        <v>258</v>
      </c>
      <c r="O13" s="52" t="s">
        <v>100</v>
      </c>
    </row>
    <row r="14" spans="1:15">
      <c r="A14" s="4"/>
      <c r="B14" s="11">
        <v>106</v>
      </c>
      <c r="C14" s="11">
        <v>0</v>
      </c>
      <c r="D14" s="4">
        <f t="shared" si="3"/>
        <v>0</v>
      </c>
      <c r="E14" s="4">
        <f t="shared" si="0"/>
        <v>-34.379999999999995</v>
      </c>
      <c r="F14" s="4">
        <f t="shared" si="1"/>
        <v>1181.9843999999996</v>
      </c>
      <c r="G14" s="4">
        <f t="shared" si="2"/>
        <v>0</v>
      </c>
      <c r="H14" s="4"/>
      <c r="I14" s="4"/>
      <c r="J14" s="4"/>
      <c r="K14" s="4"/>
      <c r="L14" s="4"/>
      <c r="M14" s="50" t="s">
        <v>0</v>
      </c>
      <c r="N14" s="51" t="s">
        <v>259</v>
      </c>
      <c r="O14" s="52" t="s">
        <v>101</v>
      </c>
    </row>
    <row r="15" spans="1:15">
      <c r="A15" s="4"/>
      <c r="B15" s="11">
        <v>107</v>
      </c>
      <c r="C15" s="11">
        <v>2</v>
      </c>
      <c r="D15" s="4">
        <f t="shared" si="3"/>
        <v>214</v>
      </c>
      <c r="E15" s="4">
        <f t="shared" si="0"/>
        <v>-33.379999999999995</v>
      </c>
      <c r="F15" s="4">
        <f t="shared" si="1"/>
        <v>1114.2243999999996</v>
      </c>
      <c r="G15" s="4">
        <f t="shared" si="2"/>
        <v>2228.4487999999992</v>
      </c>
      <c r="H15" s="4"/>
      <c r="I15" s="4"/>
      <c r="J15" s="4"/>
      <c r="K15" s="4"/>
      <c r="L15" s="4"/>
      <c r="M15" s="50" t="s">
        <v>102</v>
      </c>
      <c r="N15" s="51" t="s">
        <v>260</v>
      </c>
      <c r="O15" s="52" t="s">
        <v>103</v>
      </c>
    </row>
    <row r="16" spans="1:15">
      <c r="A16" s="4"/>
      <c r="B16" s="11">
        <v>108</v>
      </c>
      <c r="C16" s="11">
        <v>1</v>
      </c>
      <c r="D16" s="4">
        <f t="shared" si="3"/>
        <v>108</v>
      </c>
      <c r="E16" s="4">
        <f t="shared" si="0"/>
        <v>-32.379999999999995</v>
      </c>
      <c r="F16" s="4">
        <f t="shared" si="1"/>
        <v>1048.4643999999996</v>
      </c>
      <c r="G16" s="4">
        <f t="shared" si="2"/>
        <v>1048.4643999999996</v>
      </c>
      <c r="H16" s="4"/>
      <c r="I16" s="4"/>
      <c r="J16" s="4"/>
      <c r="K16" s="4"/>
      <c r="L16" s="4"/>
    </row>
    <row r="17" spans="1:15">
      <c r="A17" s="4"/>
      <c r="B17" s="11">
        <v>109</v>
      </c>
      <c r="C17" s="11">
        <v>0</v>
      </c>
      <c r="D17" s="4">
        <f t="shared" si="3"/>
        <v>0</v>
      </c>
      <c r="E17" s="4">
        <f t="shared" si="0"/>
        <v>-31.379999999999995</v>
      </c>
      <c r="F17" s="4">
        <f t="shared" si="1"/>
        <v>984.70439999999974</v>
      </c>
      <c r="G17" s="4">
        <f t="shared" si="2"/>
        <v>0</v>
      </c>
      <c r="H17" s="4"/>
      <c r="I17" s="4"/>
      <c r="J17" s="4"/>
      <c r="K17" s="4"/>
      <c r="L17" s="4"/>
      <c r="M17" s="50" t="s">
        <v>87</v>
      </c>
      <c r="N17" s="51" t="s">
        <v>261</v>
      </c>
      <c r="O17" s="52" t="s">
        <v>104</v>
      </c>
    </row>
    <row r="18" spans="1:15">
      <c r="A18" s="4"/>
      <c r="B18" s="11">
        <v>110</v>
      </c>
      <c r="C18" s="11">
        <v>0</v>
      </c>
      <c r="D18" s="4">
        <f t="shared" si="3"/>
        <v>0</v>
      </c>
      <c r="E18" s="4">
        <f t="shared" si="0"/>
        <v>-30.379999999999995</v>
      </c>
      <c r="F18" s="4">
        <f t="shared" si="1"/>
        <v>922.94439999999975</v>
      </c>
      <c r="G18" s="4">
        <f t="shared" si="2"/>
        <v>0</v>
      </c>
      <c r="H18" s="4"/>
      <c r="I18" s="4"/>
      <c r="J18" s="4"/>
      <c r="K18" s="4"/>
      <c r="L18" s="4"/>
      <c r="M18" s="50" t="s">
        <v>91</v>
      </c>
      <c r="N18" s="51" t="s">
        <v>262</v>
      </c>
      <c r="O18" s="52" t="s">
        <v>105</v>
      </c>
    </row>
    <row r="19" spans="1:15">
      <c r="A19" s="4"/>
      <c r="B19" s="11">
        <v>111</v>
      </c>
      <c r="C19" s="11">
        <v>0</v>
      </c>
      <c r="D19" s="4">
        <f t="shared" si="3"/>
        <v>0</v>
      </c>
      <c r="E19" s="4">
        <f t="shared" si="0"/>
        <v>-29.379999999999995</v>
      </c>
      <c r="F19" s="4">
        <f t="shared" si="1"/>
        <v>863.18439999999975</v>
      </c>
      <c r="G19" s="4">
        <f t="shared" si="2"/>
        <v>0</v>
      </c>
      <c r="H19" s="4"/>
      <c r="I19" s="4"/>
      <c r="J19" s="4"/>
      <c r="K19" s="4"/>
      <c r="L19" s="4"/>
      <c r="M19" s="50" t="s">
        <v>92</v>
      </c>
      <c r="N19" s="51" t="s">
        <v>263</v>
      </c>
      <c r="O19" s="52" t="s">
        <v>106</v>
      </c>
    </row>
    <row r="20" spans="1:15">
      <c r="A20" s="4"/>
      <c r="B20" s="11">
        <v>112</v>
      </c>
      <c r="C20" s="11">
        <v>0</v>
      </c>
      <c r="D20" s="4">
        <f t="shared" si="3"/>
        <v>0</v>
      </c>
      <c r="E20" s="4">
        <f t="shared" si="0"/>
        <v>-28.379999999999995</v>
      </c>
      <c r="F20" s="4">
        <f t="shared" si="1"/>
        <v>805.42439999999976</v>
      </c>
      <c r="G20" s="4">
        <f t="shared" si="2"/>
        <v>0</v>
      </c>
      <c r="H20" s="4"/>
      <c r="I20" s="4"/>
      <c r="J20" s="4"/>
      <c r="K20" s="4"/>
      <c r="L20" s="4"/>
      <c r="M20" s="50" t="s">
        <v>93</v>
      </c>
      <c r="N20" s="51" t="s">
        <v>264</v>
      </c>
      <c r="O20" s="52" t="s">
        <v>107</v>
      </c>
    </row>
    <row r="21" spans="1:15">
      <c r="A21" s="4"/>
      <c r="B21" s="11">
        <v>113</v>
      </c>
      <c r="C21" s="11">
        <v>0</v>
      </c>
      <c r="D21" s="4">
        <f t="shared" si="3"/>
        <v>0</v>
      </c>
      <c r="E21" s="4">
        <f t="shared" si="0"/>
        <v>-27.379999999999995</v>
      </c>
      <c r="F21" s="4">
        <f t="shared" si="1"/>
        <v>749.66439999999977</v>
      </c>
      <c r="G21" s="4">
        <f t="shared" si="2"/>
        <v>0</v>
      </c>
      <c r="H21" s="4"/>
      <c r="I21" s="4"/>
      <c r="J21" s="4"/>
      <c r="K21" s="4"/>
      <c r="L21" s="4"/>
    </row>
    <row r="22" spans="1:15">
      <c r="A22" s="4"/>
      <c r="B22" s="11">
        <v>114</v>
      </c>
      <c r="C22" s="11">
        <v>1</v>
      </c>
      <c r="D22" s="4">
        <f t="shared" si="3"/>
        <v>114</v>
      </c>
      <c r="E22" s="4">
        <f t="shared" si="0"/>
        <v>-26.379999999999995</v>
      </c>
      <c r="F22" s="4">
        <f t="shared" si="1"/>
        <v>695.90439999999978</v>
      </c>
      <c r="G22" s="4">
        <f t="shared" si="2"/>
        <v>695.90439999999978</v>
      </c>
      <c r="H22" s="4"/>
      <c r="I22" s="4"/>
      <c r="J22" s="4"/>
      <c r="K22" s="4"/>
      <c r="L22" s="4"/>
      <c r="M22" s="50" t="s">
        <v>60</v>
      </c>
      <c r="N22" s="51" t="s">
        <v>266</v>
      </c>
      <c r="O22" s="52" t="s">
        <v>109</v>
      </c>
    </row>
    <row r="23" spans="1:15">
      <c r="A23" s="4"/>
      <c r="B23" s="11">
        <v>115</v>
      </c>
      <c r="C23" s="11">
        <v>0</v>
      </c>
      <c r="D23" s="4">
        <f t="shared" si="3"/>
        <v>0</v>
      </c>
      <c r="E23" s="4">
        <f t="shared" si="0"/>
        <v>-25.379999999999995</v>
      </c>
      <c r="F23" s="4">
        <f t="shared" si="1"/>
        <v>644.14439999999979</v>
      </c>
      <c r="G23" s="4">
        <f t="shared" si="2"/>
        <v>0</v>
      </c>
      <c r="H23" s="4"/>
      <c r="I23" s="4"/>
      <c r="J23" s="4"/>
      <c r="K23" s="4"/>
      <c r="L23" s="4"/>
      <c r="M23" s="50" t="s">
        <v>61</v>
      </c>
      <c r="N23" s="51" t="s">
        <v>267</v>
      </c>
      <c r="O23" s="52" t="s">
        <v>110</v>
      </c>
    </row>
    <row r="24" spans="1:15">
      <c r="A24" s="4"/>
      <c r="B24" s="11">
        <v>116</v>
      </c>
      <c r="C24" s="11">
        <v>0</v>
      </c>
      <c r="D24" s="4">
        <f t="shared" si="3"/>
        <v>0</v>
      </c>
      <c r="E24" s="4">
        <f t="shared" si="0"/>
        <v>-24.379999999999995</v>
      </c>
      <c r="F24" s="4">
        <f t="shared" si="1"/>
        <v>594.3843999999998</v>
      </c>
      <c r="G24" s="4">
        <f t="shared" si="2"/>
        <v>0</v>
      </c>
      <c r="H24" s="4"/>
      <c r="I24" s="4"/>
      <c r="J24" s="4"/>
      <c r="K24" s="4"/>
      <c r="L24" s="4"/>
      <c r="M24" s="50" t="s">
        <v>62</v>
      </c>
      <c r="N24" s="51" t="s">
        <v>268</v>
      </c>
      <c r="O24" s="52" t="s">
        <v>108</v>
      </c>
    </row>
    <row r="25" spans="1:15">
      <c r="A25" s="4"/>
      <c r="B25" s="11">
        <v>117</v>
      </c>
      <c r="C25" s="11">
        <v>0</v>
      </c>
      <c r="D25" s="4">
        <f t="shared" si="3"/>
        <v>0</v>
      </c>
      <c r="E25" s="4">
        <f t="shared" si="0"/>
        <v>-23.379999999999995</v>
      </c>
      <c r="F25" s="4">
        <f t="shared" si="1"/>
        <v>546.62439999999981</v>
      </c>
      <c r="G25" s="4">
        <f t="shared" si="2"/>
        <v>0</v>
      </c>
      <c r="H25" s="4"/>
      <c r="I25" s="4"/>
      <c r="J25" s="4"/>
      <c r="K25" s="4"/>
      <c r="L25" s="4"/>
    </row>
    <row r="26" spans="1:15">
      <c r="A26" s="4"/>
      <c r="B26" s="11">
        <v>118</v>
      </c>
      <c r="C26" s="11">
        <v>0</v>
      </c>
      <c r="D26" s="4">
        <f t="shared" si="3"/>
        <v>0</v>
      </c>
      <c r="E26" s="4">
        <f t="shared" si="0"/>
        <v>-22.379999999999995</v>
      </c>
      <c r="F26" s="4">
        <f t="shared" si="1"/>
        <v>500.86439999999982</v>
      </c>
      <c r="G26" s="4">
        <f t="shared" si="2"/>
        <v>0</v>
      </c>
      <c r="H26" s="4"/>
      <c r="I26" s="4"/>
      <c r="J26" s="4"/>
      <c r="K26" s="4"/>
      <c r="L26" s="4"/>
    </row>
    <row r="27" spans="1:15">
      <c r="A27" s="4"/>
      <c r="B27" s="11">
        <v>119</v>
      </c>
      <c r="C27" s="11">
        <v>0</v>
      </c>
      <c r="D27" s="4">
        <f t="shared" si="3"/>
        <v>0</v>
      </c>
      <c r="E27" s="4">
        <f t="shared" si="0"/>
        <v>-21.379999999999995</v>
      </c>
      <c r="F27" s="4">
        <f t="shared" si="1"/>
        <v>457.10439999999983</v>
      </c>
      <c r="G27" s="4">
        <f t="shared" si="2"/>
        <v>0</v>
      </c>
      <c r="H27" s="4"/>
      <c r="I27" s="4"/>
      <c r="J27" s="4"/>
      <c r="K27" s="4"/>
      <c r="L27" s="4"/>
    </row>
    <row r="28" spans="1:15">
      <c r="A28" s="4"/>
      <c r="B28" s="11">
        <v>120</v>
      </c>
      <c r="C28" s="11">
        <v>3</v>
      </c>
      <c r="D28" s="4">
        <f t="shared" si="3"/>
        <v>360</v>
      </c>
      <c r="E28" s="4">
        <f t="shared" si="0"/>
        <v>-20.379999999999995</v>
      </c>
      <c r="F28" s="4">
        <f t="shared" si="1"/>
        <v>415.34439999999984</v>
      </c>
      <c r="G28" s="4">
        <f t="shared" si="2"/>
        <v>1246.0331999999994</v>
      </c>
      <c r="H28" s="4"/>
      <c r="I28" s="4"/>
      <c r="J28" s="4"/>
      <c r="K28" s="4"/>
      <c r="L28" s="4"/>
    </row>
    <row r="29" spans="1:15">
      <c r="A29" s="4"/>
      <c r="B29" s="11">
        <v>121</v>
      </c>
      <c r="C29" s="11">
        <v>1</v>
      </c>
      <c r="D29" s="4">
        <f t="shared" si="3"/>
        <v>121</v>
      </c>
      <c r="E29" s="4">
        <f t="shared" si="0"/>
        <v>-19.379999999999995</v>
      </c>
      <c r="F29" s="4">
        <f t="shared" si="1"/>
        <v>375.58439999999985</v>
      </c>
      <c r="G29" s="4">
        <f t="shared" si="2"/>
        <v>375.58439999999985</v>
      </c>
      <c r="H29" s="4"/>
      <c r="I29" s="4"/>
      <c r="J29" s="4"/>
      <c r="K29" s="4"/>
      <c r="L29" s="4"/>
    </row>
    <row r="30" spans="1:15">
      <c r="A30" s="4"/>
      <c r="B30" s="11">
        <v>122</v>
      </c>
      <c r="C30" s="11">
        <v>1</v>
      </c>
      <c r="D30" s="4">
        <f t="shared" si="3"/>
        <v>122</v>
      </c>
      <c r="E30" s="4">
        <f t="shared" si="0"/>
        <v>-18.379999999999995</v>
      </c>
      <c r="F30" s="4">
        <f t="shared" si="1"/>
        <v>337.82439999999986</v>
      </c>
      <c r="G30" s="4">
        <f t="shared" si="2"/>
        <v>337.82439999999986</v>
      </c>
      <c r="H30" s="4"/>
      <c r="I30" s="4"/>
      <c r="J30" s="4"/>
      <c r="K30" s="4"/>
      <c r="L30" s="4"/>
    </row>
    <row r="31" spans="1:15">
      <c r="A31" s="4"/>
      <c r="B31" s="11">
        <v>123</v>
      </c>
      <c r="C31" s="11">
        <v>1</v>
      </c>
      <c r="D31" s="4">
        <f t="shared" si="3"/>
        <v>123</v>
      </c>
      <c r="E31" s="4">
        <f t="shared" si="0"/>
        <v>-17.379999999999995</v>
      </c>
      <c r="F31" s="4">
        <f t="shared" si="1"/>
        <v>302.06439999999986</v>
      </c>
      <c r="G31" s="4">
        <f t="shared" si="2"/>
        <v>302.06439999999986</v>
      </c>
      <c r="H31" s="4"/>
      <c r="I31" s="4"/>
      <c r="J31" s="4"/>
      <c r="K31" s="4"/>
      <c r="L31" s="4"/>
    </row>
    <row r="32" spans="1:15">
      <c r="A32" s="4"/>
      <c r="B32" s="11">
        <v>124</v>
      </c>
      <c r="C32" s="11">
        <v>3</v>
      </c>
      <c r="D32" s="4">
        <f t="shared" si="3"/>
        <v>372</v>
      </c>
      <c r="E32" s="4">
        <f t="shared" si="0"/>
        <v>-16.379999999999995</v>
      </c>
      <c r="F32" s="4">
        <f t="shared" si="1"/>
        <v>268.30439999999987</v>
      </c>
      <c r="G32" s="4">
        <f t="shared" si="2"/>
        <v>804.91319999999962</v>
      </c>
      <c r="H32" s="4"/>
      <c r="I32" s="4"/>
      <c r="J32" s="4"/>
      <c r="K32" s="4"/>
      <c r="L32" s="4"/>
    </row>
    <row r="33" spans="1:12">
      <c r="A33" s="4"/>
      <c r="B33" s="11">
        <v>125</v>
      </c>
      <c r="C33" s="11">
        <v>4</v>
      </c>
      <c r="D33" s="4">
        <f t="shared" si="3"/>
        <v>500</v>
      </c>
      <c r="E33" s="4">
        <f t="shared" si="0"/>
        <v>-15.379999999999995</v>
      </c>
      <c r="F33" s="4">
        <f t="shared" si="1"/>
        <v>236.54439999999985</v>
      </c>
      <c r="G33" s="4">
        <f t="shared" si="2"/>
        <v>946.17759999999942</v>
      </c>
      <c r="H33" s="4"/>
      <c r="I33" s="4"/>
      <c r="J33" s="4"/>
      <c r="K33" s="4"/>
      <c r="L33" s="4"/>
    </row>
    <row r="34" spans="1:12">
      <c r="A34" s="4"/>
      <c r="B34" s="11">
        <v>126</v>
      </c>
      <c r="C34" s="11">
        <v>5</v>
      </c>
      <c r="D34" s="4">
        <f t="shared" si="3"/>
        <v>630</v>
      </c>
      <c r="E34" s="4">
        <f t="shared" si="0"/>
        <v>-14.379999999999995</v>
      </c>
      <c r="F34" s="4">
        <f t="shared" si="1"/>
        <v>206.78439999999986</v>
      </c>
      <c r="G34" s="4">
        <f t="shared" si="2"/>
        <v>1033.9219999999993</v>
      </c>
      <c r="H34" s="4"/>
      <c r="I34" s="4"/>
      <c r="J34" s="4"/>
      <c r="K34" s="4"/>
      <c r="L34" s="4"/>
    </row>
    <row r="35" spans="1:12">
      <c r="A35" s="4"/>
      <c r="B35" s="11">
        <v>127</v>
      </c>
      <c r="C35" s="11">
        <v>4</v>
      </c>
      <c r="D35" s="4">
        <f t="shared" si="3"/>
        <v>508</v>
      </c>
      <c r="E35" s="4">
        <f t="shared" si="0"/>
        <v>-13.379999999999995</v>
      </c>
      <c r="F35" s="4">
        <f t="shared" si="1"/>
        <v>179.02439999999987</v>
      </c>
      <c r="G35" s="4">
        <f t="shared" si="2"/>
        <v>716.09759999999949</v>
      </c>
      <c r="H35" s="4"/>
      <c r="I35" s="4"/>
      <c r="J35" s="4"/>
      <c r="K35" s="4"/>
      <c r="L35" s="4"/>
    </row>
    <row r="36" spans="1:12">
      <c r="A36" s="4"/>
      <c r="B36" s="11">
        <v>128</v>
      </c>
      <c r="C36" s="11">
        <v>3</v>
      </c>
      <c r="D36" s="4">
        <f t="shared" si="3"/>
        <v>384</v>
      </c>
      <c r="E36" s="4">
        <f t="shared" si="0"/>
        <v>-12.379999999999995</v>
      </c>
      <c r="F36" s="4">
        <f t="shared" si="1"/>
        <v>153.26439999999988</v>
      </c>
      <c r="G36" s="4">
        <f t="shared" si="2"/>
        <v>459.79319999999962</v>
      </c>
      <c r="H36" s="4"/>
      <c r="I36" s="4"/>
      <c r="J36" s="4"/>
      <c r="K36" s="4"/>
      <c r="L36" s="4"/>
    </row>
    <row r="37" spans="1:12">
      <c r="A37" s="4"/>
      <c r="B37" s="11">
        <v>129</v>
      </c>
      <c r="C37" s="11">
        <v>6</v>
      </c>
      <c r="D37" s="4">
        <f t="shared" si="3"/>
        <v>774</v>
      </c>
      <c r="E37" s="4">
        <f t="shared" si="0"/>
        <v>-11.379999999999995</v>
      </c>
      <c r="F37" s="4">
        <f t="shared" si="1"/>
        <v>129.50439999999989</v>
      </c>
      <c r="G37" s="4">
        <f t="shared" si="2"/>
        <v>777.02639999999928</v>
      </c>
      <c r="H37" s="4"/>
      <c r="I37" s="4"/>
      <c r="J37" s="4"/>
      <c r="K37" s="4"/>
      <c r="L37" s="4"/>
    </row>
    <row r="38" spans="1:12">
      <c r="A38" s="4"/>
      <c r="B38" s="11">
        <v>130</v>
      </c>
      <c r="C38" s="11">
        <v>5</v>
      </c>
      <c r="D38" s="4">
        <f t="shared" si="3"/>
        <v>650</v>
      </c>
      <c r="E38" s="4">
        <f t="shared" si="0"/>
        <v>-10.379999999999995</v>
      </c>
      <c r="F38" s="4">
        <f t="shared" si="1"/>
        <v>107.7443999999999</v>
      </c>
      <c r="G38" s="4">
        <f t="shared" si="2"/>
        <v>538.72199999999953</v>
      </c>
      <c r="H38" s="4"/>
      <c r="I38" s="4"/>
      <c r="J38" s="4"/>
      <c r="K38" s="4"/>
      <c r="L38" s="4"/>
    </row>
    <row r="39" spans="1:12">
      <c r="A39" s="4"/>
      <c r="B39" s="11">
        <v>131</v>
      </c>
      <c r="C39" s="11">
        <v>6</v>
      </c>
      <c r="D39" s="4">
        <f t="shared" si="3"/>
        <v>786</v>
      </c>
      <c r="E39" s="4">
        <f t="shared" si="0"/>
        <v>-9.3799999999999955</v>
      </c>
      <c r="F39" s="4">
        <f t="shared" si="1"/>
        <v>87.984399999999908</v>
      </c>
      <c r="G39" s="4">
        <f t="shared" si="2"/>
        <v>527.90639999999939</v>
      </c>
      <c r="H39" s="4"/>
      <c r="I39" s="4"/>
      <c r="J39" s="4"/>
      <c r="K39" s="4"/>
      <c r="L39" s="4"/>
    </row>
    <row r="40" spans="1:12">
      <c r="A40" s="4"/>
      <c r="B40" s="11">
        <v>132</v>
      </c>
      <c r="C40" s="11">
        <v>5</v>
      </c>
      <c r="D40" s="4">
        <f t="shared" si="3"/>
        <v>660</v>
      </c>
      <c r="E40" s="4">
        <f t="shared" si="0"/>
        <v>-8.3799999999999955</v>
      </c>
      <c r="F40" s="4">
        <f t="shared" si="1"/>
        <v>70.224399999999918</v>
      </c>
      <c r="G40" s="4">
        <f t="shared" si="2"/>
        <v>351.12199999999962</v>
      </c>
      <c r="H40" s="4"/>
      <c r="I40" s="4"/>
      <c r="J40" s="4"/>
      <c r="K40" s="4"/>
      <c r="L40" s="4"/>
    </row>
    <row r="41" spans="1:12">
      <c r="A41" s="4"/>
      <c r="B41" s="11">
        <v>133</v>
      </c>
      <c r="C41" s="11">
        <v>3</v>
      </c>
      <c r="D41" s="4">
        <f t="shared" si="3"/>
        <v>399</v>
      </c>
      <c r="E41" s="4">
        <f t="shared" si="0"/>
        <v>-7.3799999999999955</v>
      </c>
      <c r="F41" s="4">
        <f t="shared" si="1"/>
        <v>54.464399999999934</v>
      </c>
      <c r="G41" s="4">
        <f t="shared" si="2"/>
        <v>163.39319999999981</v>
      </c>
      <c r="H41" s="4"/>
      <c r="I41" s="4"/>
      <c r="J41" s="4"/>
      <c r="K41" s="4"/>
      <c r="L41" s="4"/>
    </row>
    <row r="42" spans="1:12">
      <c r="A42" s="4"/>
      <c r="B42" s="11">
        <v>134</v>
      </c>
      <c r="C42" s="11">
        <v>9</v>
      </c>
      <c r="D42" s="4">
        <f t="shared" si="3"/>
        <v>1206</v>
      </c>
      <c r="E42" s="4">
        <f t="shared" si="0"/>
        <v>-6.3799999999999955</v>
      </c>
      <c r="F42" s="4">
        <f t="shared" si="1"/>
        <v>40.704399999999943</v>
      </c>
      <c r="G42" s="4">
        <f t="shared" si="2"/>
        <v>366.33959999999951</v>
      </c>
      <c r="H42" s="4"/>
      <c r="I42" s="4"/>
      <c r="J42" s="4"/>
      <c r="K42" s="4"/>
      <c r="L42" s="4"/>
    </row>
    <row r="43" spans="1:12">
      <c r="A43" s="4"/>
      <c r="B43" s="11">
        <v>135</v>
      </c>
      <c r="C43" s="11">
        <v>5</v>
      </c>
      <c r="D43" s="4">
        <f t="shared" si="3"/>
        <v>675</v>
      </c>
      <c r="E43" s="4">
        <f t="shared" si="0"/>
        <v>-5.3799999999999955</v>
      </c>
      <c r="F43" s="4">
        <f t="shared" si="1"/>
        <v>28.944399999999952</v>
      </c>
      <c r="G43" s="4">
        <f t="shared" si="2"/>
        <v>144.72199999999975</v>
      </c>
      <c r="H43" s="4"/>
      <c r="I43" s="4"/>
      <c r="J43" s="4"/>
      <c r="K43" s="4"/>
      <c r="L43" s="4"/>
    </row>
    <row r="44" spans="1:12">
      <c r="A44" s="4"/>
      <c r="B44" s="11">
        <v>136</v>
      </c>
      <c r="C44" s="11">
        <v>11</v>
      </c>
      <c r="D44" s="4">
        <f t="shared" si="3"/>
        <v>1496</v>
      </c>
      <c r="E44" s="4">
        <f t="shared" si="0"/>
        <v>-4.3799999999999955</v>
      </c>
      <c r="F44" s="4">
        <f t="shared" si="1"/>
        <v>19.184399999999961</v>
      </c>
      <c r="G44" s="4">
        <f t="shared" si="2"/>
        <v>211.02839999999958</v>
      </c>
      <c r="H44" s="4"/>
      <c r="I44" s="4"/>
      <c r="J44" s="4"/>
      <c r="K44" s="4"/>
      <c r="L44" s="4"/>
    </row>
    <row r="45" spans="1:12">
      <c r="A45" s="4"/>
      <c r="B45" s="11">
        <v>137</v>
      </c>
      <c r="C45" s="11">
        <v>6</v>
      </c>
      <c r="D45" s="4">
        <f t="shared" si="3"/>
        <v>822</v>
      </c>
      <c r="E45" s="4">
        <f t="shared" si="0"/>
        <v>-3.3799999999999955</v>
      </c>
      <c r="F45" s="4">
        <f t="shared" si="1"/>
        <v>11.42439999999997</v>
      </c>
      <c r="G45" s="4">
        <f t="shared" si="2"/>
        <v>68.546399999999821</v>
      </c>
      <c r="H45" s="4"/>
      <c r="I45" s="4"/>
      <c r="J45" s="4"/>
      <c r="K45" s="4"/>
      <c r="L45" s="4"/>
    </row>
    <row r="46" spans="1:12">
      <c r="A46" s="4"/>
      <c r="B46" s="11">
        <v>138</v>
      </c>
      <c r="C46" s="11">
        <v>1</v>
      </c>
      <c r="D46" s="4">
        <f t="shared" si="3"/>
        <v>138</v>
      </c>
      <c r="E46" s="4">
        <f t="shared" si="0"/>
        <v>-2.3799999999999955</v>
      </c>
      <c r="F46" s="4">
        <f t="shared" si="1"/>
        <v>5.6643999999999783</v>
      </c>
      <c r="G46" s="4">
        <f t="shared" si="2"/>
        <v>5.6643999999999783</v>
      </c>
      <c r="H46" s="4"/>
      <c r="I46" s="4"/>
      <c r="J46" s="4"/>
      <c r="K46" s="4"/>
      <c r="L46" s="4"/>
    </row>
    <row r="47" spans="1:12">
      <c r="A47" s="4"/>
      <c r="B47" s="11">
        <v>139</v>
      </c>
      <c r="C47" s="11">
        <v>7</v>
      </c>
      <c r="D47" s="4">
        <f t="shared" si="3"/>
        <v>973</v>
      </c>
      <c r="E47" s="4">
        <f t="shared" si="0"/>
        <v>-1.3799999999999955</v>
      </c>
      <c r="F47" s="4">
        <f t="shared" si="1"/>
        <v>1.9043999999999874</v>
      </c>
      <c r="G47" s="4">
        <f t="shared" si="2"/>
        <v>13.330799999999911</v>
      </c>
      <c r="H47" s="4"/>
      <c r="I47" s="4"/>
      <c r="J47" s="4"/>
      <c r="K47" s="4"/>
      <c r="L47" s="4"/>
    </row>
    <row r="48" spans="1:12">
      <c r="A48" s="4"/>
      <c r="B48" s="11">
        <v>140</v>
      </c>
      <c r="C48" s="11">
        <v>4</v>
      </c>
      <c r="D48" s="4">
        <f t="shared" si="3"/>
        <v>560</v>
      </c>
      <c r="E48" s="4">
        <f t="shared" si="0"/>
        <v>-0.37999999999999545</v>
      </c>
      <c r="F48" s="4">
        <f t="shared" si="1"/>
        <v>0.14439999999999653</v>
      </c>
      <c r="G48" s="4">
        <f t="shared" si="2"/>
        <v>0.57759999999998612</v>
      </c>
      <c r="H48" s="4"/>
      <c r="I48" s="4"/>
      <c r="J48" s="4"/>
      <c r="K48" s="4"/>
      <c r="L48" s="4"/>
    </row>
    <row r="49" spans="1:12">
      <c r="A49" s="4"/>
      <c r="B49" s="11">
        <v>141</v>
      </c>
      <c r="C49" s="11">
        <v>7</v>
      </c>
      <c r="D49" s="4">
        <f t="shared" si="3"/>
        <v>987</v>
      </c>
      <c r="E49" s="4">
        <f t="shared" si="0"/>
        <v>0.62000000000000455</v>
      </c>
      <c r="F49" s="4">
        <f t="shared" si="1"/>
        <v>0.38440000000000563</v>
      </c>
      <c r="G49" s="4">
        <f t="shared" si="2"/>
        <v>2.6908000000000394</v>
      </c>
      <c r="H49" s="4"/>
      <c r="I49" s="4"/>
      <c r="J49" s="4"/>
      <c r="K49" s="4"/>
      <c r="L49" s="4"/>
    </row>
    <row r="50" spans="1:12">
      <c r="A50" s="4"/>
      <c r="B50" s="11">
        <v>142</v>
      </c>
      <c r="C50" s="11">
        <v>11</v>
      </c>
      <c r="D50" s="4">
        <f t="shared" si="3"/>
        <v>1562</v>
      </c>
      <c r="E50" s="4">
        <f t="shared" si="0"/>
        <v>1.6200000000000045</v>
      </c>
      <c r="F50" s="4">
        <f t="shared" si="1"/>
        <v>2.6244000000000147</v>
      </c>
      <c r="G50" s="4">
        <f t="shared" si="2"/>
        <v>28.868400000000161</v>
      </c>
      <c r="H50" s="4"/>
      <c r="I50" s="4"/>
      <c r="J50" s="4"/>
      <c r="K50" s="4"/>
      <c r="L50" s="4"/>
    </row>
    <row r="51" spans="1:12">
      <c r="A51" s="4"/>
      <c r="B51" s="11">
        <v>143</v>
      </c>
      <c r="C51" s="11">
        <v>7</v>
      </c>
      <c r="D51" s="4">
        <f t="shared" si="3"/>
        <v>1001</v>
      </c>
      <c r="E51" s="4">
        <f t="shared" si="0"/>
        <v>2.6200000000000045</v>
      </c>
      <c r="F51" s="4">
        <f t="shared" si="1"/>
        <v>6.8644000000000238</v>
      </c>
      <c r="G51" s="4">
        <f t="shared" si="2"/>
        <v>48.050800000000166</v>
      </c>
      <c r="H51" s="4"/>
      <c r="I51" s="4"/>
      <c r="J51" s="4"/>
      <c r="K51" s="4"/>
      <c r="L51" s="4"/>
    </row>
    <row r="52" spans="1:12">
      <c r="A52" s="4"/>
      <c r="B52" s="11">
        <v>144</v>
      </c>
      <c r="C52" s="11">
        <v>6</v>
      </c>
      <c r="D52" s="4">
        <f t="shared" si="3"/>
        <v>864</v>
      </c>
      <c r="E52" s="4">
        <f t="shared" si="0"/>
        <v>3.6200000000000045</v>
      </c>
      <c r="F52" s="4">
        <f t="shared" si="1"/>
        <v>13.104400000000034</v>
      </c>
      <c r="G52" s="4">
        <f t="shared" si="2"/>
        <v>78.626400000000203</v>
      </c>
      <c r="H52" s="4"/>
      <c r="I52" s="4"/>
      <c r="J52" s="4"/>
      <c r="K52" s="4"/>
      <c r="L52" s="4"/>
    </row>
    <row r="53" spans="1:12">
      <c r="A53" s="4"/>
      <c r="B53" s="11">
        <v>145</v>
      </c>
      <c r="C53" s="11">
        <v>8</v>
      </c>
      <c r="D53" s="4">
        <f t="shared" si="3"/>
        <v>1160</v>
      </c>
      <c r="E53" s="4">
        <f t="shared" si="0"/>
        <v>4.6200000000000045</v>
      </c>
      <c r="F53" s="4">
        <f t="shared" si="1"/>
        <v>21.344400000000043</v>
      </c>
      <c r="G53" s="4">
        <f t="shared" si="2"/>
        <v>170.75520000000034</v>
      </c>
      <c r="H53" s="4"/>
      <c r="I53" s="4"/>
      <c r="J53" s="4"/>
      <c r="K53" s="4"/>
      <c r="L53" s="4"/>
    </row>
    <row r="54" spans="1:12">
      <c r="A54" s="4"/>
      <c r="B54" s="11">
        <v>146</v>
      </c>
      <c r="C54" s="11">
        <v>3</v>
      </c>
      <c r="D54" s="4">
        <f t="shared" si="3"/>
        <v>438</v>
      </c>
      <c r="E54" s="4">
        <f t="shared" si="0"/>
        <v>5.6200000000000045</v>
      </c>
      <c r="F54" s="4">
        <f t="shared" si="1"/>
        <v>31.584400000000052</v>
      </c>
      <c r="G54" s="4">
        <f t="shared" si="2"/>
        <v>94.753200000000163</v>
      </c>
      <c r="H54" s="4"/>
      <c r="I54" s="4"/>
      <c r="J54" s="4"/>
      <c r="K54" s="4"/>
      <c r="L54" s="4"/>
    </row>
    <row r="55" spans="1:12">
      <c r="A55" s="4"/>
      <c r="B55" s="11">
        <v>147</v>
      </c>
      <c r="C55" s="11">
        <v>4</v>
      </c>
      <c r="D55" s="4">
        <f t="shared" si="3"/>
        <v>588</v>
      </c>
      <c r="E55" s="4">
        <f t="shared" si="0"/>
        <v>6.6200000000000045</v>
      </c>
      <c r="F55" s="4">
        <f t="shared" si="1"/>
        <v>43.824400000000061</v>
      </c>
      <c r="G55" s="4">
        <f t="shared" si="2"/>
        <v>175.29760000000024</v>
      </c>
      <c r="H55" s="4"/>
      <c r="I55" s="4"/>
      <c r="J55" s="4"/>
      <c r="K55" s="4"/>
      <c r="L55" s="4"/>
    </row>
    <row r="56" spans="1:12">
      <c r="A56" s="4"/>
      <c r="B56" s="11">
        <v>148</v>
      </c>
      <c r="C56" s="11">
        <v>8</v>
      </c>
      <c r="D56" s="4">
        <f t="shared" si="3"/>
        <v>1184</v>
      </c>
      <c r="E56" s="4">
        <f t="shared" si="0"/>
        <v>7.6200000000000045</v>
      </c>
      <c r="F56" s="4">
        <f t="shared" si="1"/>
        <v>58.06440000000007</v>
      </c>
      <c r="G56" s="4">
        <f t="shared" si="2"/>
        <v>464.51520000000056</v>
      </c>
      <c r="H56" s="4"/>
      <c r="I56" s="4"/>
      <c r="J56" s="4"/>
      <c r="K56" s="4"/>
      <c r="L56" s="4"/>
    </row>
    <row r="57" spans="1:12">
      <c r="A57" s="4"/>
      <c r="B57" s="11">
        <v>149</v>
      </c>
      <c r="C57" s="11">
        <v>8</v>
      </c>
      <c r="D57" s="4">
        <f t="shared" si="3"/>
        <v>1192</v>
      </c>
      <c r="E57" s="4">
        <f t="shared" si="0"/>
        <v>8.6200000000000045</v>
      </c>
      <c r="F57" s="4">
        <f t="shared" si="1"/>
        <v>74.304400000000072</v>
      </c>
      <c r="G57" s="4">
        <f t="shared" si="2"/>
        <v>594.43520000000058</v>
      </c>
      <c r="H57" s="4"/>
      <c r="I57" s="4"/>
      <c r="J57" s="4"/>
      <c r="K57" s="4"/>
      <c r="L57" s="4"/>
    </row>
    <row r="58" spans="1:12">
      <c r="A58" s="4"/>
      <c r="B58" s="11">
        <v>150</v>
      </c>
      <c r="C58" s="11">
        <v>5</v>
      </c>
      <c r="D58" s="4">
        <f t="shared" si="3"/>
        <v>750</v>
      </c>
      <c r="E58" s="4">
        <f t="shared" si="0"/>
        <v>9.6200000000000045</v>
      </c>
      <c r="F58" s="4">
        <f t="shared" si="1"/>
        <v>92.544400000000081</v>
      </c>
      <c r="G58" s="4">
        <f t="shared" si="2"/>
        <v>462.72200000000043</v>
      </c>
      <c r="H58" s="4"/>
      <c r="I58" s="4"/>
      <c r="J58" s="4"/>
      <c r="K58" s="4"/>
      <c r="L58" s="4"/>
    </row>
    <row r="59" spans="1:12">
      <c r="A59" s="4"/>
      <c r="B59" s="11">
        <v>151</v>
      </c>
      <c r="C59" s="11">
        <v>4</v>
      </c>
      <c r="D59" s="4">
        <f t="shared" si="3"/>
        <v>604</v>
      </c>
      <c r="E59" s="4">
        <f t="shared" si="0"/>
        <v>10.620000000000005</v>
      </c>
      <c r="F59" s="4">
        <f t="shared" si="1"/>
        <v>112.78440000000009</v>
      </c>
      <c r="G59" s="4">
        <f t="shared" si="2"/>
        <v>451.13760000000036</v>
      </c>
      <c r="H59" s="4"/>
      <c r="I59" s="4"/>
      <c r="J59" s="4"/>
      <c r="K59" s="4"/>
      <c r="L59" s="4"/>
    </row>
    <row r="60" spans="1:12">
      <c r="A60" s="4"/>
      <c r="B60" s="11">
        <v>152</v>
      </c>
      <c r="C60" s="11">
        <v>3</v>
      </c>
      <c r="D60" s="4">
        <f t="shared" si="3"/>
        <v>456</v>
      </c>
      <c r="E60" s="4">
        <f t="shared" si="0"/>
        <v>11.620000000000005</v>
      </c>
      <c r="F60" s="4">
        <f t="shared" si="1"/>
        <v>135.0244000000001</v>
      </c>
      <c r="G60" s="4">
        <f t="shared" si="2"/>
        <v>405.07320000000027</v>
      </c>
      <c r="H60" s="4"/>
      <c r="I60" s="4"/>
      <c r="J60" s="4"/>
      <c r="K60" s="4"/>
      <c r="L60" s="4"/>
    </row>
    <row r="61" spans="1:12">
      <c r="A61" s="4"/>
      <c r="B61" s="11">
        <v>153</v>
      </c>
      <c r="C61" s="11">
        <v>4</v>
      </c>
      <c r="D61" s="4">
        <f t="shared" si="3"/>
        <v>612</v>
      </c>
      <c r="E61" s="4">
        <f t="shared" si="0"/>
        <v>12.620000000000005</v>
      </c>
      <c r="F61" s="4">
        <f t="shared" si="1"/>
        <v>159.26440000000011</v>
      </c>
      <c r="G61" s="4">
        <f t="shared" si="2"/>
        <v>637.05760000000043</v>
      </c>
      <c r="H61" s="4"/>
      <c r="I61" s="4"/>
      <c r="J61" s="4"/>
      <c r="K61" s="4"/>
      <c r="L61" s="4"/>
    </row>
    <row r="62" spans="1:12">
      <c r="A62" s="4"/>
      <c r="B62" s="11">
        <v>154</v>
      </c>
      <c r="C62" s="11">
        <v>5</v>
      </c>
      <c r="D62" s="4">
        <f t="shared" si="3"/>
        <v>770</v>
      </c>
      <c r="E62" s="4">
        <f t="shared" si="0"/>
        <v>13.620000000000005</v>
      </c>
      <c r="F62" s="4">
        <f t="shared" si="1"/>
        <v>185.50440000000012</v>
      </c>
      <c r="G62" s="4">
        <f t="shared" si="2"/>
        <v>927.52200000000062</v>
      </c>
      <c r="H62" s="4"/>
      <c r="I62" s="4"/>
      <c r="J62" s="4"/>
      <c r="K62" s="4"/>
      <c r="L62" s="4"/>
    </row>
    <row r="63" spans="1:12">
      <c r="A63" s="4"/>
      <c r="B63" s="11">
        <v>155</v>
      </c>
      <c r="C63" s="11">
        <v>5</v>
      </c>
      <c r="D63" s="4">
        <f t="shared" si="3"/>
        <v>775</v>
      </c>
      <c r="E63" s="4">
        <f t="shared" si="0"/>
        <v>14.620000000000005</v>
      </c>
      <c r="F63" s="4">
        <f t="shared" si="1"/>
        <v>213.74440000000013</v>
      </c>
      <c r="G63" s="4">
        <f t="shared" si="2"/>
        <v>1068.7220000000007</v>
      </c>
      <c r="H63" s="4"/>
      <c r="I63" s="4"/>
      <c r="J63" s="4"/>
      <c r="K63" s="4"/>
      <c r="L63" s="4"/>
    </row>
    <row r="64" spans="1:12">
      <c r="A64" s="4"/>
      <c r="B64" s="11">
        <v>156</v>
      </c>
      <c r="C64" s="11">
        <v>1</v>
      </c>
      <c r="D64" s="4">
        <f t="shared" si="3"/>
        <v>156</v>
      </c>
      <c r="E64" s="4">
        <f t="shared" si="0"/>
        <v>15.620000000000005</v>
      </c>
      <c r="F64" s="4">
        <f t="shared" si="1"/>
        <v>243.98440000000014</v>
      </c>
      <c r="G64" s="4">
        <f t="shared" si="2"/>
        <v>243.98440000000014</v>
      </c>
      <c r="H64" s="4"/>
      <c r="I64" s="4"/>
      <c r="J64" s="4"/>
      <c r="K64" s="4"/>
      <c r="L64" s="4"/>
    </row>
    <row r="65" spans="1:12">
      <c r="A65" s="4"/>
      <c r="B65" s="11">
        <v>157</v>
      </c>
      <c r="C65" s="11">
        <v>3</v>
      </c>
      <c r="D65" s="4">
        <f t="shared" si="3"/>
        <v>471</v>
      </c>
      <c r="E65" s="4">
        <f t="shared" si="0"/>
        <v>16.620000000000005</v>
      </c>
      <c r="F65" s="4">
        <f t="shared" si="1"/>
        <v>276.22440000000017</v>
      </c>
      <c r="G65" s="4">
        <f t="shared" si="2"/>
        <v>828.67320000000052</v>
      </c>
      <c r="H65" s="4"/>
      <c r="I65" s="4"/>
      <c r="J65" s="4"/>
      <c r="K65" s="4"/>
      <c r="L65" s="4"/>
    </row>
    <row r="66" spans="1:12">
      <c r="A66" s="4"/>
      <c r="B66" s="11">
        <v>158</v>
      </c>
      <c r="C66" s="11">
        <v>0</v>
      </c>
      <c r="D66" s="4">
        <f t="shared" si="3"/>
        <v>0</v>
      </c>
      <c r="E66" s="4">
        <f t="shared" si="0"/>
        <v>17.620000000000005</v>
      </c>
      <c r="F66" s="4">
        <f t="shared" si="1"/>
        <v>310.46440000000018</v>
      </c>
      <c r="G66" s="4">
        <f t="shared" si="2"/>
        <v>0</v>
      </c>
      <c r="H66" s="4"/>
      <c r="I66" s="4"/>
      <c r="J66" s="4"/>
      <c r="K66" s="4"/>
      <c r="L66" s="4"/>
    </row>
    <row r="67" spans="1:12">
      <c r="A67" s="4"/>
      <c r="B67" s="11">
        <v>159</v>
      </c>
      <c r="C67" s="11">
        <v>2</v>
      </c>
      <c r="D67" s="4">
        <f t="shared" si="3"/>
        <v>318</v>
      </c>
      <c r="E67" s="4">
        <f t="shared" si="0"/>
        <v>18.620000000000005</v>
      </c>
      <c r="F67" s="4">
        <f t="shared" si="1"/>
        <v>346.70440000000019</v>
      </c>
      <c r="G67" s="4">
        <f t="shared" si="2"/>
        <v>693.40880000000038</v>
      </c>
      <c r="H67" s="4"/>
      <c r="I67" s="4"/>
      <c r="J67" s="4"/>
      <c r="K67" s="4"/>
      <c r="L67" s="4"/>
    </row>
    <row r="68" spans="1:12">
      <c r="A68" s="4"/>
      <c r="B68" s="11">
        <v>160</v>
      </c>
      <c r="C68" s="11">
        <v>0</v>
      </c>
      <c r="D68" s="4">
        <f t="shared" si="3"/>
        <v>0</v>
      </c>
      <c r="E68" s="4">
        <f t="shared" si="0"/>
        <v>19.620000000000005</v>
      </c>
      <c r="F68" s="4">
        <f t="shared" si="1"/>
        <v>384.9444000000002</v>
      </c>
      <c r="G68" s="4">
        <f t="shared" si="2"/>
        <v>0</v>
      </c>
      <c r="H68" s="4"/>
      <c r="I68" s="4"/>
      <c r="J68" s="4"/>
      <c r="K68" s="4"/>
      <c r="L68" s="4"/>
    </row>
    <row r="69" spans="1:12">
      <c r="A69" s="4"/>
      <c r="B69" s="11">
        <v>161</v>
      </c>
      <c r="C69" s="11">
        <v>3</v>
      </c>
      <c r="D69" s="4">
        <f t="shared" si="3"/>
        <v>483</v>
      </c>
      <c r="E69" s="4">
        <f t="shared" si="0"/>
        <v>20.620000000000005</v>
      </c>
      <c r="F69" s="4">
        <f t="shared" si="1"/>
        <v>425.18440000000021</v>
      </c>
      <c r="G69" s="4">
        <f t="shared" si="2"/>
        <v>1275.5532000000007</v>
      </c>
      <c r="H69" s="4"/>
      <c r="I69" s="4"/>
      <c r="J69" s="4"/>
      <c r="K69" s="4"/>
      <c r="L69" s="4"/>
    </row>
    <row r="70" spans="1:12">
      <c r="A70" s="4"/>
      <c r="B70" s="11">
        <v>162</v>
      </c>
      <c r="C70" s="11">
        <v>0</v>
      </c>
      <c r="D70" s="4">
        <f t="shared" si="3"/>
        <v>0</v>
      </c>
      <c r="E70" s="4">
        <f t="shared" si="0"/>
        <v>21.620000000000005</v>
      </c>
      <c r="F70" s="4">
        <f t="shared" si="1"/>
        <v>467.42440000000022</v>
      </c>
      <c r="G70" s="4">
        <f t="shared" si="2"/>
        <v>0</v>
      </c>
      <c r="H70" s="4"/>
      <c r="I70" s="4"/>
      <c r="J70" s="4"/>
      <c r="K70" s="4"/>
      <c r="L70" s="4"/>
    </row>
    <row r="71" spans="1:12">
      <c r="A71" s="4"/>
      <c r="B71" s="11">
        <v>163</v>
      </c>
      <c r="C71" s="11">
        <v>0</v>
      </c>
      <c r="D71" s="4">
        <f t="shared" si="3"/>
        <v>0</v>
      </c>
      <c r="E71" s="4">
        <f t="shared" si="0"/>
        <v>22.620000000000005</v>
      </c>
      <c r="F71" s="4">
        <f t="shared" si="1"/>
        <v>511.66440000000023</v>
      </c>
      <c r="G71" s="4">
        <f t="shared" si="2"/>
        <v>0</v>
      </c>
      <c r="H71" s="4"/>
      <c r="I71" s="4"/>
      <c r="J71" s="4"/>
      <c r="K71" s="4"/>
      <c r="L71" s="4"/>
    </row>
    <row r="72" spans="1:12">
      <c r="A72" s="4"/>
      <c r="B72" s="11">
        <v>164</v>
      </c>
      <c r="C72" s="11">
        <v>2</v>
      </c>
      <c r="D72" s="4">
        <f t="shared" si="3"/>
        <v>328</v>
      </c>
      <c r="E72" s="4">
        <f t="shared" si="0"/>
        <v>23.620000000000005</v>
      </c>
      <c r="F72" s="4">
        <f t="shared" si="1"/>
        <v>557.90440000000024</v>
      </c>
      <c r="G72" s="4">
        <f t="shared" si="2"/>
        <v>1115.8088000000005</v>
      </c>
      <c r="H72" s="4"/>
      <c r="I72" s="4"/>
      <c r="J72" s="4"/>
      <c r="K72" s="4"/>
      <c r="L72" s="4"/>
    </row>
    <row r="73" spans="1:12">
      <c r="A73" s="4"/>
      <c r="B73" s="11">
        <v>165</v>
      </c>
      <c r="C73" s="11">
        <v>1</v>
      </c>
      <c r="D73" s="4">
        <f t="shared" si="3"/>
        <v>165</v>
      </c>
      <c r="E73" s="4">
        <f t="shared" ref="E73:E88" si="4">B73-$D$92</f>
        <v>24.620000000000005</v>
      </c>
      <c r="F73" s="4">
        <f t="shared" ref="F73:F88" si="5">E73^2</f>
        <v>606.14440000000025</v>
      </c>
      <c r="G73" s="4">
        <f t="shared" ref="G73:G88" si="6">C73*F73</f>
        <v>606.14440000000025</v>
      </c>
      <c r="H73" s="4"/>
      <c r="I73" s="4"/>
      <c r="J73" s="4"/>
      <c r="K73" s="4"/>
      <c r="L73" s="4"/>
    </row>
    <row r="74" spans="1:12">
      <c r="A74" s="4"/>
      <c r="B74" s="11">
        <v>166</v>
      </c>
      <c r="C74" s="11">
        <v>0</v>
      </c>
      <c r="D74" s="4">
        <f t="shared" ref="D74:D88" si="7">C74*B74</f>
        <v>0</v>
      </c>
      <c r="E74" s="4">
        <f t="shared" si="4"/>
        <v>25.620000000000005</v>
      </c>
      <c r="F74" s="4">
        <f t="shared" si="5"/>
        <v>656.38440000000026</v>
      </c>
      <c r="G74" s="4">
        <f t="shared" si="6"/>
        <v>0</v>
      </c>
      <c r="H74" s="4"/>
      <c r="I74" s="4"/>
      <c r="J74" s="4"/>
      <c r="K74" s="4"/>
      <c r="L74" s="4"/>
    </row>
    <row r="75" spans="1:12">
      <c r="A75" s="4"/>
      <c r="B75" s="11">
        <v>167</v>
      </c>
      <c r="C75" s="11">
        <v>0</v>
      </c>
      <c r="D75" s="4">
        <f t="shared" si="7"/>
        <v>0</v>
      </c>
      <c r="E75" s="4">
        <f t="shared" si="4"/>
        <v>26.620000000000005</v>
      </c>
      <c r="F75" s="4">
        <f t="shared" si="5"/>
        <v>708.62440000000026</v>
      </c>
      <c r="G75" s="4">
        <f t="shared" si="6"/>
        <v>0</v>
      </c>
      <c r="H75" s="4"/>
      <c r="I75" s="4"/>
      <c r="J75" s="4"/>
      <c r="K75" s="4"/>
      <c r="L75" s="4"/>
    </row>
    <row r="76" spans="1:12">
      <c r="A76" s="4"/>
      <c r="B76" s="11">
        <v>168</v>
      </c>
      <c r="C76" s="11">
        <v>0</v>
      </c>
      <c r="D76" s="4">
        <f t="shared" si="7"/>
        <v>0</v>
      </c>
      <c r="E76" s="4">
        <f t="shared" si="4"/>
        <v>27.620000000000005</v>
      </c>
      <c r="F76" s="4">
        <f t="shared" si="5"/>
        <v>762.86440000000027</v>
      </c>
      <c r="G76" s="4">
        <f t="shared" si="6"/>
        <v>0</v>
      </c>
      <c r="H76" s="4"/>
      <c r="I76" s="4"/>
      <c r="J76" s="4"/>
      <c r="K76" s="4"/>
      <c r="L76" s="4"/>
    </row>
    <row r="77" spans="1:12">
      <c r="A77" s="4"/>
      <c r="B77" s="11">
        <v>169</v>
      </c>
      <c r="C77" s="11">
        <v>1</v>
      </c>
      <c r="D77" s="4">
        <f t="shared" si="7"/>
        <v>169</v>
      </c>
      <c r="E77" s="4">
        <f t="shared" si="4"/>
        <v>28.620000000000005</v>
      </c>
      <c r="F77" s="4">
        <f t="shared" si="5"/>
        <v>819.10440000000028</v>
      </c>
      <c r="G77" s="4">
        <f t="shared" si="6"/>
        <v>819.10440000000028</v>
      </c>
      <c r="H77" s="4"/>
      <c r="I77" s="4"/>
      <c r="J77" s="4"/>
      <c r="K77" s="4"/>
      <c r="L77" s="4"/>
    </row>
    <row r="78" spans="1:12">
      <c r="A78" s="4"/>
      <c r="B78" s="11">
        <v>170</v>
      </c>
      <c r="C78" s="11">
        <v>0</v>
      </c>
      <c r="D78" s="4">
        <f t="shared" si="7"/>
        <v>0</v>
      </c>
      <c r="E78" s="4">
        <f t="shared" si="4"/>
        <v>29.620000000000005</v>
      </c>
      <c r="F78" s="4">
        <f t="shared" si="5"/>
        <v>877.34440000000029</v>
      </c>
      <c r="G78" s="4">
        <f t="shared" si="6"/>
        <v>0</v>
      </c>
      <c r="H78" s="4"/>
      <c r="I78" s="4"/>
      <c r="J78" s="4"/>
      <c r="K78" s="4"/>
      <c r="L78" s="4"/>
    </row>
    <row r="79" spans="1:12">
      <c r="A79" s="4"/>
      <c r="B79" s="11">
        <v>171</v>
      </c>
      <c r="C79" s="11">
        <v>0</v>
      </c>
      <c r="D79" s="4">
        <f t="shared" si="7"/>
        <v>0</v>
      </c>
      <c r="E79" s="4">
        <f t="shared" si="4"/>
        <v>30.620000000000005</v>
      </c>
      <c r="F79" s="4">
        <f t="shared" si="5"/>
        <v>937.5844000000003</v>
      </c>
      <c r="G79" s="4">
        <f t="shared" si="6"/>
        <v>0</v>
      </c>
      <c r="H79" s="4"/>
      <c r="I79" s="4"/>
      <c r="J79" s="4"/>
      <c r="K79" s="4"/>
      <c r="L79" s="4"/>
    </row>
    <row r="80" spans="1:12">
      <c r="A80" s="4"/>
      <c r="B80" s="11">
        <v>172</v>
      </c>
      <c r="C80" s="11">
        <v>1</v>
      </c>
      <c r="D80" s="4">
        <f t="shared" si="7"/>
        <v>172</v>
      </c>
      <c r="E80" s="4">
        <f t="shared" si="4"/>
        <v>31.620000000000005</v>
      </c>
      <c r="F80" s="4">
        <f t="shared" si="5"/>
        <v>999.82440000000031</v>
      </c>
      <c r="G80" s="4">
        <f t="shared" si="6"/>
        <v>999.82440000000031</v>
      </c>
      <c r="H80" s="4"/>
      <c r="I80" s="4"/>
      <c r="J80" s="4"/>
      <c r="K80" s="4"/>
      <c r="L80" s="4"/>
    </row>
    <row r="81" spans="1:12">
      <c r="A81" s="4"/>
      <c r="B81" s="11">
        <v>173</v>
      </c>
      <c r="C81" s="11">
        <v>0</v>
      </c>
      <c r="D81" s="4">
        <f t="shared" si="7"/>
        <v>0</v>
      </c>
      <c r="E81" s="4">
        <f t="shared" si="4"/>
        <v>32.620000000000005</v>
      </c>
      <c r="F81" s="4">
        <f t="shared" si="5"/>
        <v>1064.0644000000002</v>
      </c>
      <c r="G81" s="4">
        <f t="shared" si="6"/>
        <v>0</v>
      </c>
      <c r="H81" s="4"/>
      <c r="I81" s="4"/>
      <c r="J81" s="4"/>
      <c r="K81" s="4"/>
      <c r="L81" s="4"/>
    </row>
    <row r="82" spans="1:12">
      <c r="A82" s="4"/>
      <c r="B82" s="11">
        <v>174</v>
      </c>
      <c r="C82" s="11">
        <v>0</v>
      </c>
      <c r="D82" s="4">
        <f t="shared" si="7"/>
        <v>0</v>
      </c>
      <c r="E82" s="4">
        <f t="shared" si="4"/>
        <v>33.620000000000005</v>
      </c>
      <c r="F82" s="4">
        <f t="shared" si="5"/>
        <v>1130.3044000000002</v>
      </c>
      <c r="G82" s="4">
        <f t="shared" si="6"/>
        <v>0</v>
      </c>
      <c r="H82" s="4"/>
      <c r="I82" s="4"/>
      <c r="J82" s="4"/>
      <c r="K82" s="4"/>
      <c r="L82" s="4"/>
    </row>
    <row r="83" spans="1:12">
      <c r="A83" s="4"/>
      <c r="B83" s="11">
        <v>175</v>
      </c>
      <c r="C83" s="11">
        <v>0</v>
      </c>
      <c r="D83" s="4">
        <f t="shared" si="7"/>
        <v>0</v>
      </c>
      <c r="E83" s="4">
        <f t="shared" si="4"/>
        <v>34.620000000000005</v>
      </c>
      <c r="F83" s="4">
        <f t="shared" si="5"/>
        <v>1198.5444000000002</v>
      </c>
      <c r="G83" s="4">
        <f t="shared" si="6"/>
        <v>0</v>
      </c>
      <c r="H83" s="4"/>
      <c r="I83" s="4"/>
      <c r="J83" s="4"/>
      <c r="K83" s="4"/>
      <c r="L83" s="4"/>
    </row>
    <row r="84" spans="1:12">
      <c r="A84" s="4"/>
      <c r="B84" s="11">
        <v>176</v>
      </c>
      <c r="C84" s="11">
        <v>1</v>
      </c>
      <c r="D84" s="4">
        <f t="shared" si="7"/>
        <v>176</v>
      </c>
      <c r="E84" s="4">
        <f t="shared" si="4"/>
        <v>35.620000000000005</v>
      </c>
      <c r="F84" s="4">
        <f t="shared" si="5"/>
        <v>1268.7844000000002</v>
      </c>
      <c r="G84" s="4">
        <f t="shared" si="6"/>
        <v>1268.7844000000002</v>
      </c>
      <c r="H84" s="4"/>
      <c r="I84" s="4"/>
      <c r="J84" s="4"/>
      <c r="K84" s="4"/>
      <c r="L84" s="4"/>
    </row>
    <row r="85" spans="1:12">
      <c r="A85" s="4"/>
      <c r="B85" s="11">
        <v>177</v>
      </c>
      <c r="C85" s="11">
        <v>0</v>
      </c>
      <c r="D85" s="4">
        <f t="shared" si="7"/>
        <v>0</v>
      </c>
      <c r="E85" s="4">
        <f t="shared" si="4"/>
        <v>36.620000000000005</v>
      </c>
      <c r="F85" s="4">
        <f t="shared" si="5"/>
        <v>1341.0244000000002</v>
      </c>
      <c r="G85" s="4">
        <f t="shared" si="6"/>
        <v>0</v>
      </c>
      <c r="H85" s="4"/>
      <c r="I85" s="4"/>
      <c r="J85" s="4"/>
      <c r="K85" s="4"/>
      <c r="L85" s="4"/>
    </row>
    <row r="86" spans="1:12">
      <c r="A86" s="4"/>
      <c r="B86" s="11">
        <v>178</v>
      </c>
      <c r="C86" s="11">
        <v>0</v>
      </c>
      <c r="D86" s="4">
        <f t="shared" si="7"/>
        <v>0</v>
      </c>
      <c r="E86" s="4">
        <f t="shared" si="4"/>
        <v>37.620000000000005</v>
      </c>
      <c r="F86" s="4">
        <f t="shared" si="5"/>
        <v>1415.2644000000003</v>
      </c>
      <c r="G86" s="4">
        <f t="shared" si="6"/>
        <v>0</v>
      </c>
      <c r="H86" s="4"/>
      <c r="I86" s="4"/>
      <c r="J86" s="4"/>
      <c r="K86" s="4"/>
      <c r="L86" s="4"/>
    </row>
    <row r="87" spans="1:12">
      <c r="A87" s="4"/>
      <c r="B87" s="11">
        <v>179</v>
      </c>
      <c r="C87" s="11">
        <v>0</v>
      </c>
      <c r="D87" s="4">
        <f t="shared" si="7"/>
        <v>0</v>
      </c>
      <c r="E87" s="4">
        <f t="shared" si="4"/>
        <v>38.620000000000005</v>
      </c>
      <c r="F87" s="4">
        <f t="shared" si="5"/>
        <v>1491.5044000000003</v>
      </c>
      <c r="G87" s="4">
        <f t="shared" si="6"/>
        <v>0</v>
      </c>
      <c r="H87" s="4"/>
      <c r="I87" s="4"/>
      <c r="J87" s="4"/>
      <c r="K87" s="4"/>
      <c r="L87" s="4"/>
    </row>
    <row r="88" spans="1:12">
      <c r="A88" s="4"/>
      <c r="B88" s="11">
        <v>180</v>
      </c>
      <c r="C88" s="11">
        <v>0</v>
      </c>
      <c r="D88" s="4">
        <f t="shared" si="7"/>
        <v>0</v>
      </c>
      <c r="E88" s="4">
        <f t="shared" si="4"/>
        <v>39.620000000000005</v>
      </c>
      <c r="F88" s="4">
        <f t="shared" si="5"/>
        <v>1569.7444000000003</v>
      </c>
      <c r="G88" s="4">
        <f t="shared" si="6"/>
        <v>0</v>
      </c>
      <c r="H88" s="4"/>
      <c r="I88" s="4"/>
      <c r="J88" s="4"/>
      <c r="K88" s="4"/>
      <c r="L88" s="4"/>
    </row>
    <row r="89" spans="1:12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</row>
    <row r="90" spans="1:12" ht="30" customHeight="1">
      <c r="A90" s="4"/>
      <c r="B90" s="4"/>
      <c r="C90" s="5" t="str">
        <f>IF(T!$D$2=T!$M$2,M13,IF(T!$D$2=T!$N$2,N13,O13))</f>
        <v>total number of elements in sample</v>
      </c>
      <c r="D90" s="5" t="str">
        <f>IF(T!$D$2=T!$M$2,M14,IF(T!$D$2=T!$N$2,N14,O14))</f>
        <v>mean</v>
      </c>
      <c r="E90" s="5"/>
      <c r="F90" s="4"/>
      <c r="G90" s="5" t="str">
        <f>IF(T!$D$2=T!$M$2,M15,IF(T!$D$2=T!$N$2,N15,O15))</f>
        <v>empirical variance (corrected)</v>
      </c>
      <c r="H90" s="4"/>
      <c r="I90" s="4"/>
      <c r="J90" s="4"/>
      <c r="K90" s="4"/>
      <c r="L90" s="4"/>
    </row>
    <row r="91" spans="1:12" ht="17">
      <c r="A91" s="4"/>
      <c r="B91" s="4"/>
      <c r="C91" s="4" t="s">
        <v>55</v>
      </c>
      <c r="D91" s="4" t="s">
        <v>69</v>
      </c>
      <c r="E91" s="4"/>
      <c r="F91" s="4"/>
      <c r="G91" s="4" t="s">
        <v>74</v>
      </c>
      <c r="H91" s="4"/>
      <c r="I91" s="4"/>
      <c r="J91" s="4"/>
      <c r="K91" s="4"/>
      <c r="L91" s="4"/>
    </row>
    <row r="92" spans="1:12">
      <c r="A92" s="4"/>
      <c r="B92" s="4"/>
      <c r="C92" s="4">
        <f>SUM(C8:C88)</f>
        <v>200</v>
      </c>
      <c r="D92" s="4">
        <f>SUM(D8:D88)/C92</f>
        <v>140.38</v>
      </c>
      <c r="E92" s="4"/>
      <c r="F92" s="4"/>
      <c r="G92" s="4">
        <f>SUM(G8:G88)/(C92-1)</f>
        <v>134.79959798994977</v>
      </c>
      <c r="H92" s="4"/>
      <c r="I92" s="4"/>
      <c r="J92" s="4"/>
      <c r="K92" s="4"/>
      <c r="L92" s="4"/>
    </row>
    <row r="93" spans="1:12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</row>
    <row r="94" spans="1:12">
      <c r="A94" s="4"/>
      <c r="B94" s="10" t="str">
        <f>IF(T!$D$2=T!$M$2,M17,IF(T!$D$2=T!$N$2,N17,O17))</f>
        <v>Based on the sample give an estimation for …</v>
      </c>
      <c r="C94" s="4"/>
      <c r="D94" s="4"/>
      <c r="E94" s="4"/>
      <c r="F94" s="4"/>
      <c r="G94" s="4"/>
      <c r="H94" s="4"/>
      <c r="I94" s="4"/>
      <c r="J94" s="4"/>
      <c r="K94" s="4"/>
      <c r="L94" s="4"/>
    </row>
    <row r="95" spans="1:12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</row>
    <row r="96" spans="1:12">
      <c r="A96" s="4"/>
      <c r="B96" s="11" t="str">
        <f>IF(T!$D$2=T!$M$2,M18,IF(T!$D$2=T!$N$2,N18,O18))</f>
        <v>… the expected value:</v>
      </c>
      <c r="C96" s="4"/>
      <c r="D96" s="4"/>
      <c r="E96" s="4"/>
      <c r="F96" s="4"/>
      <c r="G96" s="4"/>
      <c r="H96" s="4"/>
      <c r="I96" s="4"/>
      <c r="J96" s="4"/>
      <c r="K96" s="4"/>
      <c r="L96" s="4"/>
    </row>
    <row r="97" spans="1:12">
      <c r="A97" s="4"/>
      <c r="B97" s="11" t="s">
        <v>88</v>
      </c>
      <c r="C97" s="9">
        <f>D92</f>
        <v>140.38</v>
      </c>
      <c r="D97" s="4" t="str">
        <f>IF(T!$D$2=T!$M$2,M22,IF(T!$D$2=T!$N$2,N22,O22))</f>
        <v>the expected value is estimated by the mean</v>
      </c>
      <c r="E97" s="4"/>
      <c r="F97" s="4"/>
      <c r="G97" s="4"/>
      <c r="H97" s="4"/>
      <c r="I97" s="4"/>
      <c r="J97" s="4"/>
      <c r="K97" s="4"/>
      <c r="L97" s="4"/>
    </row>
    <row r="98" spans="1:12">
      <c r="A98" s="4"/>
      <c r="B98" s="4"/>
      <c r="C98" s="18"/>
      <c r="D98" s="18"/>
      <c r="E98" s="4"/>
      <c r="F98" s="4"/>
      <c r="G98" s="4"/>
      <c r="H98" s="4"/>
      <c r="I98" s="4"/>
      <c r="J98" s="4"/>
      <c r="K98" s="4"/>
      <c r="L98" s="4"/>
    </row>
    <row r="99" spans="1:12">
      <c r="A99" s="4"/>
      <c r="B99" s="11" t="str">
        <f>IF(T!$D$2=T!$M$2,M19,IF(T!$D$2=T!$N$2,N19,O19))</f>
        <v>… the theoretical variance:</v>
      </c>
      <c r="C99" s="19"/>
      <c r="D99" s="18"/>
      <c r="E99" s="4"/>
      <c r="F99" s="4"/>
      <c r="G99" s="4"/>
      <c r="H99" s="4"/>
      <c r="I99" s="4"/>
      <c r="J99" s="4"/>
      <c r="K99" s="4"/>
      <c r="L99" s="4"/>
    </row>
    <row r="100" spans="1:12" ht="16">
      <c r="A100" s="4"/>
      <c r="B100" s="11" t="s">
        <v>89</v>
      </c>
      <c r="C100" s="9">
        <f>G92</f>
        <v>134.79959798994977</v>
      </c>
      <c r="D100" s="4" t="str">
        <f>IF(T!$D$2=T!$M$2,M23,IF(T!$D$2=T!$N$2,N23,O23))</f>
        <v>the theoretical variance is estimated by the corrected empirical variance</v>
      </c>
      <c r="E100" s="4"/>
      <c r="F100" s="4"/>
      <c r="G100" s="4"/>
      <c r="H100" s="4"/>
      <c r="I100" s="4"/>
      <c r="J100" s="4"/>
      <c r="K100" s="4"/>
      <c r="L100" s="4"/>
    </row>
    <row r="101" spans="1:12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</row>
    <row r="102" spans="1:12">
      <c r="A102" s="4"/>
      <c r="B102" s="11" t="str">
        <f>IF(T!$D$2=T!$M$2,M20,IF(T!$D$2=T!$N$2,N20,O20))</f>
        <v>… the theoretical standard deviation:</v>
      </c>
      <c r="C102" s="4"/>
      <c r="D102" s="4"/>
      <c r="E102" s="4"/>
      <c r="F102" s="4"/>
      <c r="G102" s="4"/>
      <c r="H102" s="4"/>
      <c r="I102" s="4"/>
      <c r="J102" s="4"/>
      <c r="K102" s="4"/>
      <c r="L102" s="4"/>
    </row>
    <row r="103" spans="1:12">
      <c r="A103" s="4"/>
      <c r="B103" s="11" t="s">
        <v>90</v>
      </c>
      <c r="C103" s="9">
        <f>SQRT(C100)</f>
        <v>11.610322906360089</v>
      </c>
      <c r="D103" s="4" t="str">
        <f>IF(T!$D$2=T!$M$2,M24,IF(T!$D$2=T!$N$2,N24,O24))</f>
        <v>the theoretical standard deviation is estimated by the corrected empirical standard deviation</v>
      </c>
      <c r="E103" s="4"/>
      <c r="F103" s="4"/>
      <c r="G103" s="4"/>
      <c r="H103" s="4"/>
      <c r="I103" s="4"/>
      <c r="J103" s="4"/>
      <c r="K103" s="4"/>
      <c r="L103" s="4"/>
    </row>
    <row r="104" spans="1:12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</row>
    <row r="105" spans="1:12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</row>
    <row r="106" spans="1:12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</row>
    <row r="107" spans="1:12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</row>
    <row r="108" spans="1:12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</row>
    <row r="109" spans="1:12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</row>
    <row r="110" spans="1:12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</row>
  </sheetData>
  <pageMargins left="0.75" right="0.75" top="1" bottom="1" header="0.5" footer="0.5"/>
  <pageSetup orientation="portrait" horizontalDpi="4294967292" verticalDpi="4294967292"/>
  <drawing r:id="rId1"/>
  <legacyDrawing r:id="rId2"/>
  <oleObjects>
    <mc:AlternateContent xmlns:mc="http://schemas.openxmlformats.org/markup-compatibility/2006">
      <mc:Choice Requires="x14">
        <oleObject progId="Equation.3" shapeId="34817" r:id="rId3">
          <objectPr defaultSize="0" r:id="rId4">
            <anchor moveWithCells="1">
              <from>
                <xdr:col>5</xdr:col>
                <xdr:colOff>825500</xdr:colOff>
                <xdr:row>94</xdr:row>
                <xdr:rowOff>50800</xdr:rowOff>
              </from>
              <to>
                <xdr:col>6</xdr:col>
                <xdr:colOff>431800</xdr:colOff>
                <xdr:row>96</xdr:row>
                <xdr:rowOff>152400</xdr:rowOff>
              </to>
            </anchor>
          </objectPr>
        </oleObject>
      </mc:Choice>
      <mc:Fallback>
        <oleObject progId="Equation.3" shapeId="34817" r:id="rId3"/>
      </mc:Fallback>
    </mc:AlternateContent>
    <mc:AlternateContent xmlns:mc="http://schemas.openxmlformats.org/markup-compatibility/2006">
      <mc:Choice Requires="x14">
        <oleObject progId="Equation.3" shapeId="34818" r:id="rId5">
          <objectPr defaultSize="0" r:id="rId6">
            <anchor moveWithCells="1">
              <from>
                <xdr:col>6</xdr:col>
                <xdr:colOff>571500</xdr:colOff>
                <xdr:row>98</xdr:row>
                <xdr:rowOff>101600</xdr:rowOff>
              </from>
              <to>
                <xdr:col>7</xdr:col>
                <xdr:colOff>673100</xdr:colOff>
                <xdr:row>100</xdr:row>
                <xdr:rowOff>165100</xdr:rowOff>
              </to>
            </anchor>
          </objectPr>
        </oleObject>
      </mc:Choice>
      <mc:Fallback>
        <oleObject progId="Equation.3" shapeId="34818" r:id="rId5"/>
      </mc:Fallback>
    </mc:AlternateContent>
    <mc:AlternateContent xmlns:mc="http://schemas.openxmlformats.org/markup-compatibility/2006">
      <mc:Choice Requires="x14">
        <oleObject progId="Equation.3" shapeId="34820" r:id="rId7">
          <objectPr defaultSize="0" r:id="rId8">
            <anchor moveWithCells="1">
              <from>
                <xdr:col>7</xdr:col>
                <xdr:colOff>533400</xdr:colOff>
                <xdr:row>101</xdr:row>
                <xdr:rowOff>127000</xdr:rowOff>
              </from>
              <to>
                <xdr:col>8</xdr:col>
                <xdr:colOff>622300</xdr:colOff>
                <xdr:row>104</xdr:row>
                <xdr:rowOff>101600</xdr:rowOff>
              </to>
            </anchor>
          </objectPr>
        </oleObject>
      </mc:Choice>
      <mc:Fallback>
        <oleObject progId="Equation.3" shapeId="34820" r:id="rId7"/>
      </mc:Fallback>
    </mc:AlternateContent>
  </oleObject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rgb="FF0000FF"/>
  </sheetPr>
  <dimension ref="A1:O51"/>
  <sheetViews>
    <sheetView workbookViewId="0"/>
  </sheetViews>
  <sheetFormatPr baseColWidth="10" defaultColWidth="10.83203125" defaultRowHeight="14" x14ac:dyDescent="0"/>
  <cols>
    <col min="2" max="5" width="30.83203125" customWidth="1"/>
    <col min="6" max="8" width="19.5" customWidth="1"/>
    <col min="9" max="12" width="8.6640625" customWidth="1"/>
    <col min="13" max="15" width="60.83203125" style="50" customWidth="1"/>
  </cols>
  <sheetData>
    <row r="1" spans="1:1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5" ht="22" customHeight="1">
      <c r="A2" s="4"/>
      <c r="B2" s="67" t="str">
        <f>IF(T!$D$2=T!$M$2,M2,IF(T!$D$2=T!$N$2,N2,O2))</f>
        <v>Review of the Theory</v>
      </c>
      <c r="C2" s="68"/>
      <c r="D2" s="4"/>
      <c r="E2" s="4"/>
      <c r="F2" s="4"/>
      <c r="G2" s="4"/>
      <c r="H2" s="4"/>
      <c r="I2" s="4"/>
      <c r="J2" s="4"/>
      <c r="K2" s="4"/>
      <c r="L2" s="4"/>
      <c r="M2" s="50" t="s">
        <v>151</v>
      </c>
      <c r="N2" s="51" t="s">
        <v>152</v>
      </c>
      <c r="O2" s="52" t="s">
        <v>153</v>
      </c>
    </row>
    <row r="3" spans="1:15">
      <c r="A3" s="4"/>
      <c r="B3" s="4" t="str">
        <f>IF(T!$D$2=T!$M$2,M3,IF(T!$D$2=T!$N$2,N3,O3))</f>
        <v>the most important discrete distributions:</v>
      </c>
      <c r="C3" s="4"/>
      <c r="D3" s="4"/>
      <c r="E3" s="4"/>
      <c r="F3" s="4"/>
      <c r="G3" s="4"/>
      <c r="H3" s="4"/>
      <c r="I3" s="4"/>
      <c r="J3" s="4"/>
      <c r="K3" s="4"/>
      <c r="L3" s="4"/>
      <c r="M3" s="50" t="s">
        <v>157</v>
      </c>
      <c r="N3" s="50" t="s">
        <v>156</v>
      </c>
      <c r="O3" s="50" t="s">
        <v>158</v>
      </c>
    </row>
    <row r="4" spans="1:15">
      <c r="A4" s="4"/>
      <c r="B4" s="11" t="str">
        <f>IF(T!$D$2=T!$M$2,M4,IF(T!$D$2=T!$N$2,N4,O4))</f>
        <v>discrete uniform distribution</v>
      </c>
      <c r="C4" s="4" t="str">
        <f>IF(T!$D$2=T!$M$2,M13,IF(T!$D$2=T!$N$2,N13,O13))</f>
        <v>equally probable discrete outcomes</v>
      </c>
      <c r="D4" s="4"/>
      <c r="E4" s="4"/>
      <c r="F4" s="4"/>
      <c r="G4" s="4"/>
      <c r="H4" s="4"/>
      <c r="I4" s="4"/>
      <c r="J4" s="4"/>
      <c r="K4" s="4"/>
      <c r="L4" s="4"/>
      <c r="M4" s="50" t="s">
        <v>119</v>
      </c>
      <c r="N4" s="50" t="s">
        <v>126</v>
      </c>
      <c r="O4" s="50" t="s">
        <v>133</v>
      </c>
    </row>
    <row r="5" spans="1:15">
      <c r="A5" s="4"/>
      <c r="B5" s="11" t="str">
        <f>IF(T!$D$2=T!$M$2,M5,IF(T!$D$2=T!$N$2,N5,O5))</f>
        <v>binomial distribution</v>
      </c>
      <c r="C5" s="4" t="str">
        <f>IF(T!$D$2=T!$M$2,M14,IF(T!$D$2=T!$N$2,N14,O14))</f>
        <v>what is the probability of having "k" successes out of "n" trials</v>
      </c>
      <c r="D5" s="4"/>
      <c r="E5" s="4"/>
      <c r="F5" s="4"/>
      <c r="G5" s="4"/>
      <c r="H5" s="4"/>
      <c r="I5" s="4"/>
      <c r="J5" s="4"/>
      <c r="K5" s="4"/>
      <c r="L5" s="4"/>
      <c r="M5" s="50" t="s">
        <v>121</v>
      </c>
      <c r="N5" s="50" t="s">
        <v>127</v>
      </c>
      <c r="O5" s="50" t="s">
        <v>134</v>
      </c>
    </row>
    <row r="6" spans="1:15">
      <c r="A6" s="4"/>
      <c r="B6" s="11" t="str">
        <f>IF(T!$D$2=T!$M$2,M6,IF(T!$D$2=T!$N$2,N6,O6))</f>
        <v>geometric ("negbinom") distribution</v>
      </c>
      <c r="C6" s="4" t="str">
        <f>IF(T!$D$2=T!$M$2,M15,IF(T!$D$2=T!$N$2,N15,O15))</f>
        <v>what is the probability that the trial must be repeated "n" times to get a successful outcome</v>
      </c>
      <c r="D6" s="4"/>
      <c r="E6" s="4"/>
      <c r="F6" s="4"/>
      <c r="G6" s="4"/>
      <c r="H6" s="4"/>
      <c r="I6" s="4"/>
      <c r="J6" s="4"/>
      <c r="K6" s="4"/>
      <c r="L6" s="4"/>
      <c r="M6" s="50" t="s">
        <v>122</v>
      </c>
      <c r="N6" s="50" t="s">
        <v>128</v>
      </c>
      <c r="O6" s="50" t="s">
        <v>135</v>
      </c>
    </row>
    <row r="7" spans="1:15">
      <c r="A7" s="4"/>
      <c r="B7" s="11" t="str">
        <f>IF(T!$D$2=T!$M$2,M7,IF(T!$D$2=T!$N$2,N7,O7))</f>
        <v>Poisson-distribution</v>
      </c>
      <c r="C7" s="4" t="str">
        <f>IF(T!$D$2=T!$M$2,M16,IF(T!$D$2=T!$N$2,N16,O16))</f>
        <v>limit distribution of the binomialdistribution if the "p" probability of success is little and the "n" number of trials is big</v>
      </c>
      <c r="D7" s="4"/>
      <c r="E7" s="4"/>
      <c r="F7" s="4"/>
      <c r="G7" s="4"/>
      <c r="H7" s="4"/>
      <c r="I7" s="4"/>
      <c r="J7" s="4"/>
      <c r="K7" s="4"/>
      <c r="L7" s="4"/>
      <c r="M7" s="50" t="s">
        <v>123</v>
      </c>
      <c r="N7" s="50" t="s">
        <v>129</v>
      </c>
      <c r="O7" s="50" t="s">
        <v>136</v>
      </c>
    </row>
    <row r="8" spans="1:15">
      <c r="A8" s="4"/>
      <c r="B8" s="4" t="str">
        <f>IF(T!$D$2=T!$M$2,M8,IF(T!$D$2=T!$N$2,N8,O8))</f>
        <v>the most important continuous distributions:</v>
      </c>
      <c r="C8" s="4"/>
      <c r="D8" s="4"/>
      <c r="E8" s="4"/>
      <c r="F8" s="4"/>
      <c r="G8" s="4"/>
      <c r="H8" s="4"/>
      <c r="I8" s="4"/>
      <c r="J8" s="4"/>
      <c r="K8" s="4"/>
      <c r="L8" s="4"/>
      <c r="M8" s="50" t="s">
        <v>171</v>
      </c>
      <c r="N8" s="50" t="s">
        <v>169</v>
      </c>
      <c r="O8" s="50" t="s">
        <v>170</v>
      </c>
    </row>
    <row r="9" spans="1:15">
      <c r="A9" s="4"/>
      <c r="B9" s="11" t="str">
        <f>IF(T!$D$2=T!$M$2,M9,IF(T!$D$2=T!$N$2,N9,O9))</f>
        <v>normal (Gaussian) distribution</v>
      </c>
      <c r="C9" s="4" t="str">
        <f>IF(T!$D$2=T!$M$2,M18,IF(T!$D$2=T!$N$2,N18,O18))</f>
        <v>limit distribution of the symmetric binomial distribution if "n" is big</v>
      </c>
      <c r="D9" s="4"/>
      <c r="E9" s="4"/>
      <c r="F9" s="4"/>
      <c r="G9" s="4"/>
      <c r="H9" s="4"/>
      <c r="I9" s="4"/>
      <c r="J9" s="4"/>
      <c r="K9" s="4"/>
      <c r="L9" s="4"/>
      <c r="M9" s="50" t="s">
        <v>124</v>
      </c>
      <c r="N9" s="50" t="s">
        <v>130</v>
      </c>
      <c r="O9" s="50" t="s">
        <v>137</v>
      </c>
    </row>
    <row r="10" spans="1:15">
      <c r="A10" s="4"/>
      <c r="B10" s="11" t="str">
        <f>IF(T!$D$2=T!$M$2,M10,IF(T!$D$2=T!$N$2,N10,O10))</f>
        <v>Student's t-distribution</v>
      </c>
      <c r="C10" s="4" t="str">
        <f>IF(T!$D$2=T!$M$2,M19,IF(T!$D$2=T!$N$2,N19,O19))</f>
        <v>estimates normally distributed variables from a sample</v>
      </c>
      <c r="D10" s="4"/>
      <c r="E10" s="4"/>
      <c r="F10" s="4"/>
      <c r="G10" s="4"/>
      <c r="H10" s="4"/>
      <c r="I10" s="4"/>
      <c r="J10" s="4"/>
      <c r="K10" s="4"/>
      <c r="L10" s="4"/>
      <c r="M10" s="50" t="s">
        <v>120</v>
      </c>
      <c r="N10" s="50" t="s">
        <v>131</v>
      </c>
      <c r="O10" s="50" t="s">
        <v>138</v>
      </c>
    </row>
    <row r="11" spans="1:15" ht="16">
      <c r="A11" s="4"/>
      <c r="B11" s="11" t="str">
        <f>IF(T!$D$2=T!$M$2,M11,IF(T!$D$2=T!$N$2,N11,O11))</f>
        <v>χ2- (chisquared) distribution</v>
      </c>
      <c r="C11" s="4" t="str">
        <f>IF(T!$D$2=T!$M$2,M20,IF(T!$D$2=T!$N$2,N20,O20))</f>
        <v>distribution of the sum of squares of standard normally distributed independent variables</v>
      </c>
      <c r="D11" s="4"/>
      <c r="E11" s="4"/>
      <c r="F11" s="4"/>
      <c r="G11" s="4"/>
      <c r="H11" s="4"/>
      <c r="I11" s="4"/>
      <c r="J11" s="4"/>
      <c r="K11" s="4"/>
      <c r="L11" s="4"/>
      <c r="M11" s="50" t="s">
        <v>125</v>
      </c>
      <c r="N11" s="50" t="s">
        <v>132</v>
      </c>
      <c r="O11" s="50" t="s">
        <v>188</v>
      </c>
    </row>
    <row r="12" spans="1:1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</row>
    <row r="13" spans="1:1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50" t="s">
        <v>160</v>
      </c>
      <c r="N13" s="50" t="s">
        <v>159</v>
      </c>
      <c r="O13" s="50" t="s">
        <v>161</v>
      </c>
    </row>
    <row r="14" spans="1:1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50" t="s">
        <v>162</v>
      </c>
      <c r="N14" s="50" t="s">
        <v>118</v>
      </c>
      <c r="O14" s="50" t="s">
        <v>163</v>
      </c>
    </row>
    <row r="15" spans="1:1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50" t="s">
        <v>164</v>
      </c>
      <c r="N15" s="50" t="s">
        <v>165</v>
      </c>
      <c r="O15" s="50" t="s">
        <v>166</v>
      </c>
    </row>
    <row r="16" spans="1:1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50" t="s">
        <v>167</v>
      </c>
      <c r="N16" s="50" t="s">
        <v>168</v>
      </c>
      <c r="O16" s="50" t="s">
        <v>183</v>
      </c>
    </row>
    <row r="17" spans="1:1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</row>
    <row r="18" spans="1:1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50" t="s">
        <v>181</v>
      </c>
      <c r="N18" s="50" t="s">
        <v>182</v>
      </c>
      <c r="O18" s="50" t="s">
        <v>184</v>
      </c>
    </row>
    <row r="19" spans="1:1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50" t="s">
        <v>187</v>
      </c>
      <c r="N19" s="50" t="s">
        <v>185</v>
      </c>
      <c r="O19" s="50" t="s">
        <v>186</v>
      </c>
    </row>
    <row r="20" spans="1:1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50" t="s">
        <v>189</v>
      </c>
      <c r="N20" s="50" t="s">
        <v>191</v>
      </c>
      <c r="O20" s="50" t="s">
        <v>190</v>
      </c>
    </row>
    <row r="21" spans="1:1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</row>
    <row r="22" spans="1:1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50" t="s">
        <v>172</v>
      </c>
      <c r="N22" s="50" t="s">
        <v>175</v>
      </c>
      <c r="O22" s="50" t="s">
        <v>174</v>
      </c>
    </row>
    <row r="23" spans="1:1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50" t="str">
        <f>IF(T!$D$2=T!$M$2,M22,IF(T!$D$2=T!$N$2,N22,O22))</f>
        <v>in case of few variation possibilities, one can use combinatorics for calculations</v>
      </c>
    </row>
    <row r="24" spans="1:1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</row>
    <row r="25" spans="1:1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50" t="s">
        <v>173</v>
      </c>
      <c r="N25" s="50" t="s">
        <v>176</v>
      </c>
      <c r="O25" s="50" t="s">
        <v>179</v>
      </c>
    </row>
    <row r="26" spans="1:1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50" t="str">
        <f>IF(T!$D$2=T!$M$2,M25,IF(T!$D$2=T!$N$2,N25,O25))</f>
        <v>in case of "medium" number of variation possibilities, one can calculate with approximating distributions depending on the type of the variable</v>
      </c>
    </row>
    <row r="27" spans="1:1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</row>
    <row r="28" spans="1:15" ht="15" thickBo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50" t="s">
        <v>180</v>
      </c>
      <c r="N28" s="50" t="s">
        <v>177</v>
      </c>
      <c r="O28" s="50" t="s">
        <v>178</v>
      </c>
    </row>
    <row r="29" spans="1:15" ht="15" thickBot="1">
      <c r="A29" s="4"/>
      <c r="B29" s="4"/>
      <c r="C29" s="39" t="str">
        <f>IF(T!$D$2=T!$M$2,M39,IF(T!$D$2=T!$N$2,N39,O39))</f>
        <v>Central tendency</v>
      </c>
      <c r="D29" s="65" t="str">
        <f>IF(T!$D$2=T!$M$2,M45,IF(T!$D$2=T!$N$2,N45,O45))</f>
        <v>Dispersion</v>
      </c>
      <c r="E29" s="66"/>
      <c r="F29" s="4"/>
      <c r="G29" s="4"/>
      <c r="H29" s="4"/>
      <c r="I29" s="4"/>
      <c r="J29" s="4"/>
      <c r="K29" s="4"/>
      <c r="L29" s="4"/>
      <c r="M29" s="50" t="str">
        <f>IF(T!$D$2=T!$M$2,M28,IF(T!$D$2=T!$N$2,N28,O28))</f>
        <v>in case of great variation possibilities, one can almost always calculate with normal (or lognormal) distribution</v>
      </c>
    </row>
    <row r="30" spans="1:15" ht="28" customHeight="1">
      <c r="A30" s="4"/>
      <c r="B30" s="36" t="str">
        <f>IF(T!$D$2=T!$M$2,M34,IF(T!$D$2=T!$N$2,N34,O34))</f>
        <v>if all elements of a finite population are known</v>
      </c>
      <c r="C30" s="21" t="str">
        <f>IF(T!$D$2=T!$M$2,M40,IF(T!$D$2=T!$N$2,N40,O40))</f>
        <v>arithmetic mean of the population</v>
      </c>
      <c r="D30" s="69" t="str">
        <f>IF(T!$D$2=T!$M$2,M46,IF(T!$D$2=T!$N$2,N46,O46))</f>
        <v>population variance (formula without Bessel's correction)</v>
      </c>
      <c r="E30" s="70"/>
      <c r="F30" s="4"/>
      <c r="G30" s="4"/>
      <c r="H30" s="4"/>
      <c r="I30" s="4"/>
      <c r="J30" s="4"/>
      <c r="K30" s="4"/>
      <c r="L30" s="4"/>
    </row>
    <row r="31" spans="1:15">
      <c r="A31" s="4"/>
      <c r="B31" s="22" t="str">
        <f>IF(T!$D$2=T!$M$2,M35,IF(T!$D$2=T!$N$2,N35,O35))</f>
        <v>all values are listed individually</v>
      </c>
      <c r="C31" s="23" t="str">
        <f>IF(T!$D$2=T!$M$2,M41,IF(T!$D$2=T!$N$2,N41,O41))</f>
        <v>=AVERAGE()</v>
      </c>
      <c r="D31" s="71" t="str">
        <f>IF(T!$D$2=T!$M$2,M47,IF(T!$D$2=T!$N$2,N47,O47))</f>
        <v>=VAR.P()</v>
      </c>
      <c r="E31" s="63"/>
      <c r="F31" s="4"/>
      <c r="G31" s="4"/>
      <c r="H31" s="4"/>
      <c r="I31" s="4"/>
      <c r="J31" s="4"/>
      <c r="K31" s="4"/>
      <c r="L31" s="4"/>
      <c r="M31" s="50" t="s">
        <v>210</v>
      </c>
      <c r="N31" s="50" t="s">
        <v>211</v>
      </c>
      <c r="O31" s="50" t="s">
        <v>212</v>
      </c>
    </row>
    <row r="32" spans="1:15" ht="53" customHeight="1">
      <c r="A32" s="4"/>
      <c r="B32" s="24"/>
      <c r="C32" s="25"/>
      <c r="D32" s="69"/>
      <c r="E32" s="70"/>
      <c r="F32" s="4"/>
      <c r="G32" s="4"/>
      <c r="H32" s="4"/>
      <c r="I32" s="4"/>
      <c r="J32" s="4"/>
      <c r="K32" s="4"/>
      <c r="L32" s="4"/>
      <c r="M32" s="50" t="str">
        <f>IF(T!$D$2=T!$M$2,M31,IF(T!$D$2=T!$N$2,N31,O31))</f>
        <v>Bessel's correction (because the expected value (μ) is estimated by the arithemtic mean of the sample)</v>
      </c>
    </row>
    <row r="33" spans="1:15">
      <c r="A33" s="4"/>
      <c r="B33" s="22" t="str">
        <f>IF(T!$D$2=T!$M$2,M36,IF(T!$D$2=T!$N$2,N36,O36))</f>
        <v>values are given as frequencies</v>
      </c>
      <c r="C33" s="22" t="str">
        <f>IF(T!$D$2=T!$M$2,M42,IF(T!$D$2=T!$N$2,N42,O42))</f>
        <v>(no Excel function)</v>
      </c>
      <c r="D33" s="72" t="str">
        <f>IF(T!$D$2=T!$M$2,M42,IF(T!$D$2=T!$N$2,N42,O42))</f>
        <v>(no Excel function)</v>
      </c>
      <c r="E33" s="63"/>
      <c r="F33" s="4"/>
      <c r="G33" s="4"/>
      <c r="H33" s="4"/>
      <c r="I33" s="4"/>
      <c r="J33" s="4"/>
      <c r="K33" s="4"/>
      <c r="L33" s="4"/>
    </row>
    <row r="34" spans="1:15" ht="53" customHeight="1" thickBot="1">
      <c r="A34" s="4"/>
      <c r="B34" s="24"/>
      <c r="C34" s="26"/>
      <c r="D34" s="58"/>
      <c r="E34" s="59"/>
      <c r="F34" s="4"/>
      <c r="G34" s="4"/>
      <c r="H34" s="4"/>
      <c r="I34" s="4"/>
      <c r="J34" s="4"/>
      <c r="K34" s="4"/>
      <c r="L34" s="4"/>
      <c r="M34" s="50" t="s">
        <v>213</v>
      </c>
      <c r="N34" s="50" t="s">
        <v>214</v>
      </c>
      <c r="O34" s="50" t="s">
        <v>215</v>
      </c>
    </row>
    <row r="35" spans="1:15">
      <c r="A35" s="4"/>
      <c r="B35" s="37" t="str">
        <f>IF(T!$D$2=T!$M$2,M37,IF(T!$D$2=T!$N$2,N37,O37))</f>
        <v>theoretical distribution</v>
      </c>
      <c r="C35" s="27" t="str">
        <f>IF(T!$D$2=T!$M$2,M43,IF(T!$D$2=T!$N$2,N43,O43))</f>
        <v>expected value</v>
      </c>
      <c r="D35" s="60" t="str">
        <f>IF(T!$D$2=T!$M$2,M48,IF(T!$D$2=T!$N$2,N48,O48))</f>
        <v>theoretical variance</v>
      </c>
      <c r="E35" s="61"/>
      <c r="F35" s="4"/>
      <c r="G35" s="4"/>
      <c r="H35" s="4"/>
      <c r="I35" s="4"/>
      <c r="J35" s="4"/>
      <c r="K35" s="4"/>
      <c r="L35" s="4"/>
      <c r="M35" s="50" t="s">
        <v>192</v>
      </c>
      <c r="N35" s="50" t="s">
        <v>143</v>
      </c>
      <c r="O35" s="50" t="s">
        <v>216</v>
      </c>
    </row>
    <row r="36" spans="1:15">
      <c r="A36" s="4"/>
      <c r="B36" s="28"/>
      <c r="C36" s="29" t="str">
        <f>IF(T!$D$2=T!$M$2,M42,IF(T!$D$2=T!$N$2,N42,O42))</f>
        <v>(no Excel function)</v>
      </c>
      <c r="D36" s="62" t="str">
        <f>IF(T!$D$2=T!$M$2,M42,IF(T!$D$2=T!$N$2,N42,O42))</f>
        <v>(no Excel function)</v>
      </c>
      <c r="E36" s="63"/>
      <c r="F36" s="4"/>
      <c r="G36" s="4"/>
      <c r="H36" s="4"/>
      <c r="I36" s="4"/>
      <c r="J36" s="4"/>
      <c r="K36" s="4"/>
      <c r="L36" s="4"/>
      <c r="M36" s="50" t="s">
        <v>206</v>
      </c>
      <c r="N36" s="50" t="s">
        <v>144</v>
      </c>
      <c r="O36" s="50" t="s">
        <v>217</v>
      </c>
    </row>
    <row r="37" spans="1:15" ht="36" customHeight="1" thickBot="1">
      <c r="A37" s="4"/>
      <c r="B37" s="30"/>
      <c r="C37" s="30"/>
      <c r="D37" s="64"/>
      <c r="E37" s="59"/>
      <c r="F37" s="4"/>
      <c r="G37" s="4"/>
      <c r="H37" s="4"/>
      <c r="I37" s="4"/>
      <c r="J37" s="4"/>
      <c r="K37" s="4"/>
      <c r="L37" s="4"/>
      <c r="M37" s="50" t="s">
        <v>193</v>
      </c>
      <c r="N37" s="50" t="s">
        <v>147</v>
      </c>
      <c r="O37" s="50" t="s">
        <v>218</v>
      </c>
    </row>
    <row r="38" spans="1:15" ht="60" customHeight="1">
      <c r="A38" s="4"/>
      <c r="B38" s="38" t="str">
        <f>IF(T!$D$2=T!$M$2,M38,IF(T!$D$2=T!$N$2,N38,O38))</f>
        <v>estimation of theoretical distribution parameters form sample</v>
      </c>
      <c r="C38" s="34" t="str">
        <f>IF(T!$D$2=T!$M$2,M44,IF(T!$D$2=T!$N$2,N44,O44))</f>
        <v>arithmetic mean of the sample</v>
      </c>
      <c r="D38" s="45" t="str">
        <f>IF(T!$D$2=T!$M$2,M49,IF(T!$D$2=T!$N$2,N49,O49))</f>
        <v>empirical variance of the sample if μ is known (formula without Bessel's correction)</v>
      </c>
      <c r="E38" s="40" t="str">
        <f>IF(T!$D$2=T!$M$2,M50,IF(T!$D$2=T!$N$2,N50,O50))</f>
        <v>empirical variance of the sample if μ is estimated with the arithmetic mean of the sample (formula without Bessel's correction)</v>
      </c>
      <c r="F38" s="4"/>
      <c r="G38" s="4"/>
      <c r="H38" s="4"/>
      <c r="I38" s="4"/>
      <c r="J38" s="4"/>
      <c r="K38" s="4"/>
      <c r="L38" s="4"/>
      <c r="M38" s="50" t="s">
        <v>194</v>
      </c>
      <c r="N38" s="50" t="s">
        <v>148</v>
      </c>
      <c r="O38" s="50" t="s">
        <v>219</v>
      </c>
    </row>
    <row r="39" spans="1:15">
      <c r="A39" s="4"/>
      <c r="B39" s="31" t="str">
        <f>IF(T!$D$2=T!$M$2,M35,IF(T!$D$2=T!$N$2,N35,O35))</f>
        <v>all values are listed individually</v>
      </c>
      <c r="C39" s="35" t="str">
        <f>IF(T!$D$2=T!$M$2,M41,IF(T!$D$2=T!$N$2,N41,O41))</f>
        <v>=AVERAGE()</v>
      </c>
      <c r="D39" s="46" t="str">
        <f>IF(T!$D$2=T!$M$2,M42,IF(T!$D$2=T!$N$2,N42,O42))</f>
        <v>(no Excel function)</v>
      </c>
      <c r="E39" s="41" t="str">
        <f>IF(T!$D$2=T!$M$2,M51,IF(T!$D$2=T!$N$2,N51,O51))</f>
        <v>=VAR.S()</v>
      </c>
      <c r="F39" s="4"/>
      <c r="G39" s="4"/>
      <c r="H39" s="4"/>
      <c r="I39" s="4"/>
      <c r="J39" s="4"/>
      <c r="K39" s="4"/>
      <c r="L39" s="4"/>
      <c r="M39" s="50" t="s">
        <v>195</v>
      </c>
      <c r="N39" s="50" t="s">
        <v>149</v>
      </c>
      <c r="O39" s="50" t="s">
        <v>220</v>
      </c>
    </row>
    <row r="40" spans="1:15" ht="48" customHeight="1">
      <c r="A40" s="4"/>
      <c r="B40" s="32"/>
      <c r="C40" s="32"/>
      <c r="D40" s="47"/>
      <c r="E40" s="42"/>
      <c r="F40" s="4"/>
      <c r="G40" s="4"/>
      <c r="H40" s="4"/>
      <c r="I40" s="4"/>
      <c r="J40" s="4"/>
      <c r="K40" s="4"/>
      <c r="L40" s="4"/>
      <c r="M40" s="50" t="s">
        <v>196</v>
      </c>
      <c r="N40" s="50" t="s">
        <v>142</v>
      </c>
      <c r="O40" s="50" t="s">
        <v>221</v>
      </c>
    </row>
    <row r="41" spans="1:15">
      <c r="A41" s="4"/>
      <c r="B41" s="31" t="str">
        <f>IF(T!$D$2=T!$M$2,M36,IF(T!$D$2=T!$N$2,N36,O36))</f>
        <v>values are given as frequencies</v>
      </c>
      <c r="C41" s="31" t="str">
        <f>IF(T!$D$2=T!$M$2,M42,IF(T!$D$2=T!$N$2,N42,O42))</f>
        <v>(no Excel function)</v>
      </c>
      <c r="D41" s="46" t="str">
        <f>IF(T!$D$2=T!$M$2,M42,IF(T!$D$2=T!$N$2,N42,O42))</f>
        <v>(no Excel function)</v>
      </c>
      <c r="E41" s="43" t="str">
        <f>IF(T!$D$2=T!$M$2,M42,IF(T!$D$2=T!$N$2,N42,O42))</f>
        <v>(no Excel function)</v>
      </c>
      <c r="F41" s="4"/>
      <c r="G41" s="4"/>
      <c r="H41" s="4"/>
      <c r="I41" s="4"/>
      <c r="J41" s="4"/>
      <c r="K41" s="4"/>
      <c r="L41" s="4"/>
      <c r="M41" s="53" t="s">
        <v>197</v>
      </c>
      <c r="N41" s="53" t="s">
        <v>139</v>
      </c>
      <c r="O41" s="53" t="s">
        <v>222</v>
      </c>
    </row>
    <row r="42" spans="1:15" ht="49" customHeight="1" thickBot="1">
      <c r="A42" s="4"/>
      <c r="B42" s="33"/>
      <c r="C42" s="33"/>
      <c r="D42" s="48"/>
      <c r="E42" s="44"/>
      <c r="F42" s="4"/>
      <c r="G42" s="4"/>
      <c r="H42" s="4"/>
      <c r="I42" s="4"/>
      <c r="J42" s="4"/>
      <c r="K42" s="4"/>
      <c r="L42" s="4"/>
      <c r="M42" s="50" t="s">
        <v>207</v>
      </c>
      <c r="N42" s="50" t="s">
        <v>141</v>
      </c>
      <c r="O42" s="50" t="s">
        <v>223</v>
      </c>
    </row>
    <row r="43" spans="1:1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50" t="s">
        <v>202</v>
      </c>
      <c r="N43" s="50" t="s">
        <v>140</v>
      </c>
      <c r="O43" s="50" t="s">
        <v>224</v>
      </c>
    </row>
    <row r="44" spans="1:15">
      <c r="A44" s="4"/>
      <c r="B44" s="49"/>
      <c r="C44" s="4"/>
      <c r="D44" s="4"/>
      <c r="E44" s="4"/>
      <c r="F44" s="4"/>
      <c r="G44" s="4"/>
      <c r="H44" s="4"/>
      <c r="I44" s="4"/>
      <c r="J44" s="4"/>
      <c r="K44" s="4"/>
      <c r="L44" s="4"/>
      <c r="M44" s="50" t="s">
        <v>201</v>
      </c>
      <c r="N44" s="50" t="s">
        <v>200</v>
      </c>
      <c r="O44" s="50" t="s">
        <v>225</v>
      </c>
    </row>
    <row r="45" spans="1:1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50" t="s">
        <v>203</v>
      </c>
      <c r="N45" s="50" t="s">
        <v>150</v>
      </c>
      <c r="O45" s="50" t="s">
        <v>226</v>
      </c>
    </row>
    <row r="46" spans="1:1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50" t="s">
        <v>204</v>
      </c>
      <c r="N46" s="50" t="s">
        <v>198</v>
      </c>
      <c r="O46" s="50" t="s">
        <v>227</v>
      </c>
    </row>
    <row r="47" spans="1:1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53" t="s">
        <v>146</v>
      </c>
      <c r="N47" s="53" t="s">
        <v>145</v>
      </c>
      <c r="O47" s="53" t="s">
        <v>145</v>
      </c>
    </row>
    <row r="48" spans="1:1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50" t="s">
        <v>8</v>
      </c>
      <c r="N48" s="50" t="s">
        <v>199</v>
      </c>
      <c r="O48" s="50" t="s">
        <v>46</v>
      </c>
    </row>
    <row r="49" spans="1:1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50" t="s">
        <v>205</v>
      </c>
      <c r="N49" s="50" t="s">
        <v>154</v>
      </c>
      <c r="O49" s="50" t="s">
        <v>228</v>
      </c>
    </row>
    <row r="50" spans="1:1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50" t="s">
        <v>209</v>
      </c>
      <c r="N50" s="50" t="s">
        <v>155</v>
      </c>
      <c r="O50" s="50" t="s">
        <v>229</v>
      </c>
    </row>
    <row r="51" spans="1:15">
      <c r="M51" s="53" t="s">
        <v>208</v>
      </c>
      <c r="N51" s="53" t="s">
        <v>146</v>
      </c>
      <c r="O51" s="53" t="s">
        <v>146</v>
      </c>
    </row>
  </sheetData>
  <mergeCells count="10">
    <mergeCell ref="B2:C2"/>
    <mergeCell ref="D30:E30"/>
    <mergeCell ref="D31:E31"/>
    <mergeCell ref="D32:E32"/>
    <mergeCell ref="D33:E33"/>
    <mergeCell ref="D34:E34"/>
    <mergeCell ref="D35:E35"/>
    <mergeCell ref="D36:E36"/>
    <mergeCell ref="D37:E37"/>
    <mergeCell ref="D29:E29"/>
  </mergeCells>
  <pageMargins left="0.7" right="0.7" top="0.78740157499999996" bottom="0.78740157499999996" header="0.3" footer="0.3"/>
  <drawing r:id="rId1"/>
  <legacyDrawing r:id="rId2"/>
  <oleObjects>
    <mc:AlternateContent xmlns:mc="http://schemas.openxmlformats.org/markup-compatibility/2006">
      <mc:Choice Requires="x14">
        <oleObject progId="Equation.3" shapeId="38923" r:id="rId3">
          <objectPr defaultSize="0" r:id="rId4">
            <anchor moveWithCells="1">
              <from>
                <xdr:col>2</xdr:col>
                <xdr:colOff>50800</xdr:colOff>
                <xdr:row>31</xdr:row>
                <xdr:rowOff>76200</xdr:rowOff>
              </from>
              <to>
                <xdr:col>2</xdr:col>
                <xdr:colOff>635000</xdr:colOff>
                <xdr:row>31</xdr:row>
                <xdr:rowOff>533400</xdr:rowOff>
              </to>
            </anchor>
          </objectPr>
        </oleObject>
      </mc:Choice>
      <mc:Fallback>
        <oleObject progId="Equation.3" shapeId="38923" r:id="rId3"/>
      </mc:Fallback>
    </mc:AlternateContent>
    <mc:AlternateContent xmlns:mc="http://schemas.openxmlformats.org/markup-compatibility/2006">
      <mc:Choice Requires="x14">
        <oleObject progId="Equation.3" shapeId="38924" r:id="rId5">
          <objectPr defaultSize="0" r:id="rId6">
            <anchor moveWithCells="1">
              <from>
                <xdr:col>3</xdr:col>
                <xdr:colOff>63500</xdr:colOff>
                <xdr:row>31</xdr:row>
                <xdr:rowOff>63500</xdr:rowOff>
              </from>
              <to>
                <xdr:col>3</xdr:col>
                <xdr:colOff>1066800</xdr:colOff>
                <xdr:row>31</xdr:row>
                <xdr:rowOff>546100</xdr:rowOff>
              </to>
            </anchor>
          </objectPr>
        </oleObject>
      </mc:Choice>
      <mc:Fallback>
        <oleObject progId="Equation.3" shapeId="38924" r:id="rId5"/>
      </mc:Fallback>
    </mc:AlternateContent>
    <mc:AlternateContent xmlns:mc="http://schemas.openxmlformats.org/markup-compatibility/2006">
      <mc:Choice Requires="x14">
        <oleObject progId="Equation.3" shapeId="38925" r:id="rId7">
          <objectPr defaultSize="0" r:id="rId8">
            <anchor moveWithCells="1">
              <from>
                <xdr:col>3</xdr:col>
                <xdr:colOff>50800</xdr:colOff>
                <xdr:row>36</xdr:row>
                <xdr:rowOff>38100</xdr:rowOff>
              </from>
              <to>
                <xdr:col>3</xdr:col>
                <xdr:colOff>1295400</xdr:colOff>
                <xdr:row>36</xdr:row>
                <xdr:rowOff>317500</xdr:rowOff>
              </to>
            </anchor>
          </objectPr>
        </oleObject>
      </mc:Choice>
      <mc:Fallback>
        <oleObject progId="Equation.3" shapeId="38925" r:id="rId7"/>
      </mc:Fallback>
    </mc:AlternateContent>
    <mc:AlternateContent xmlns:mc="http://schemas.openxmlformats.org/markup-compatibility/2006">
      <mc:Choice Requires="x14">
        <oleObject progId="Equation.3" shapeId="38926" r:id="rId9">
          <objectPr defaultSize="0" r:id="rId10">
            <anchor moveWithCells="1">
              <from>
                <xdr:col>2</xdr:col>
                <xdr:colOff>38100</xdr:colOff>
                <xdr:row>39</xdr:row>
                <xdr:rowOff>38100</xdr:rowOff>
              </from>
              <to>
                <xdr:col>2</xdr:col>
                <xdr:colOff>622300</xdr:colOff>
                <xdr:row>39</xdr:row>
                <xdr:rowOff>495300</xdr:rowOff>
              </to>
            </anchor>
          </objectPr>
        </oleObject>
      </mc:Choice>
      <mc:Fallback>
        <oleObject progId="Equation.3" shapeId="38926" r:id="rId9"/>
      </mc:Fallback>
    </mc:AlternateContent>
    <mc:AlternateContent xmlns:mc="http://schemas.openxmlformats.org/markup-compatibility/2006">
      <mc:Choice Requires="x14">
        <oleObject progId="Equation.3" shapeId="38928" r:id="rId11">
          <objectPr defaultSize="0" r:id="rId12">
            <anchor moveWithCells="1">
              <from>
                <xdr:col>4</xdr:col>
                <xdr:colOff>50800</xdr:colOff>
                <xdr:row>39</xdr:row>
                <xdr:rowOff>50800</xdr:rowOff>
              </from>
              <to>
                <xdr:col>4</xdr:col>
                <xdr:colOff>1054100</xdr:colOff>
                <xdr:row>39</xdr:row>
                <xdr:rowOff>546100</xdr:rowOff>
              </to>
            </anchor>
          </objectPr>
        </oleObject>
      </mc:Choice>
      <mc:Fallback>
        <oleObject progId="Equation.3" shapeId="38928" r:id="rId11"/>
      </mc:Fallback>
    </mc:AlternateContent>
    <mc:AlternateContent xmlns:mc="http://schemas.openxmlformats.org/markup-compatibility/2006">
      <mc:Choice Requires="x14">
        <oleObject progId="Equation.3" shapeId="38930" r:id="rId13">
          <objectPr defaultSize="0" r:id="rId14">
            <anchor moveWithCells="1">
              <from>
                <xdr:col>4</xdr:col>
                <xdr:colOff>63500</xdr:colOff>
                <xdr:row>41</xdr:row>
                <xdr:rowOff>50800</xdr:rowOff>
              </from>
              <to>
                <xdr:col>4</xdr:col>
                <xdr:colOff>1257300</xdr:colOff>
                <xdr:row>41</xdr:row>
                <xdr:rowOff>546100</xdr:rowOff>
              </to>
            </anchor>
          </objectPr>
        </oleObject>
      </mc:Choice>
      <mc:Fallback>
        <oleObject progId="Equation.3" shapeId="38930" r:id="rId13"/>
      </mc:Fallback>
    </mc:AlternateContent>
    <mc:AlternateContent xmlns:mc="http://schemas.openxmlformats.org/markup-compatibility/2006">
      <mc:Choice Requires="x14">
        <oleObject progId="Equation.3" shapeId="38931" r:id="rId15">
          <objectPr defaultSize="0" r:id="rId16">
            <anchor moveWithCells="1">
              <from>
                <xdr:col>3</xdr:col>
                <xdr:colOff>50800</xdr:colOff>
                <xdr:row>33</xdr:row>
                <xdr:rowOff>63500</xdr:rowOff>
              </from>
              <to>
                <xdr:col>3</xdr:col>
                <xdr:colOff>1244600</xdr:colOff>
                <xdr:row>33</xdr:row>
                <xdr:rowOff>546100</xdr:rowOff>
              </to>
            </anchor>
          </objectPr>
        </oleObject>
      </mc:Choice>
      <mc:Fallback>
        <oleObject progId="Equation.3" shapeId="38931" r:id="rId15"/>
      </mc:Fallback>
    </mc:AlternateContent>
    <mc:AlternateContent xmlns:mc="http://schemas.openxmlformats.org/markup-compatibility/2006">
      <mc:Choice Requires="x14">
        <oleObject progId="Equation.3" shapeId="38936" r:id="rId17">
          <objectPr defaultSize="0" r:id="rId18">
            <anchor moveWithCells="1">
              <from>
                <xdr:col>2</xdr:col>
                <xdr:colOff>63500</xdr:colOff>
                <xdr:row>41</xdr:row>
                <xdr:rowOff>63500</xdr:rowOff>
              </from>
              <to>
                <xdr:col>2</xdr:col>
                <xdr:colOff>825500</xdr:colOff>
                <xdr:row>41</xdr:row>
                <xdr:rowOff>508000</xdr:rowOff>
              </to>
            </anchor>
          </objectPr>
        </oleObject>
      </mc:Choice>
      <mc:Fallback>
        <oleObject progId="Equation.3" shapeId="38936" r:id="rId17"/>
      </mc:Fallback>
    </mc:AlternateContent>
    <mc:AlternateContent xmlns:mc="http://schemas.openxmlformats.org/markup-compatibility/2006">
      <mc:Choice Requires="x14">
        <oleObject progId="Equation.3" shapeId="38939" r:id="rId19">
          <objectPr defaultSize="0" r:id="rId20">
            <anchor moveWithCells="1">
              <from>
                <xdr:col>3</xdr:col>
                <xdr:colOff>50800</xdr:colOff>
                <xdr:row>39</xdr:row>
                <xdr:rowOff>38100</xdr:rowOff>
              </from>
              <to>
                <xdr:col>3</xdr:col>
                <xdr:colOff>1066800</xdr:colOff>
                <xdr:row>39</xdr:row>
                <xdr:rowOff>495300</xdr:rowOff>
              </to>
            </anchor>
          </objectPr>
        </oleObject>
      </mc:Choice>
      <mc:Fallback>
        <oleObject progId="Equation.3" shapeId="38939" r:id="rId19"/>
      </mc:Fallback>
    </mc:AlternateContent>
    <mc:AlternateContent xmlns:mc="http://schemas.openxmlformats.org/markup-compatibility/2006">
      <mc:Choice Requires="x14">
        <oleObject progId="Equation.3" shapeId="38940" r:id="rId21">
          <objectPr defaultSize="0" r:id="rId22">
            <anchor moveWithCells="1">
              <from>
                <xdr:col>3</xdr:col>
                <xdr:colOff>63500</xdr:colOff>
                <xdr:row>41</xdr:row>
                <xdr:rowOff>12700</xdr:rowOff>
              </from>
              <to>
                <xdr:col>3</xdr:col>
                <xdr:colOff>1270000</xdr:colOff>
                <xdr:row>41</xdr:row>
                <xdr:rowOff>482600</xdr:rowOff>
              </to>
            </anchor>
          </objectPr>
        </oleObject>
      </mc:Choice>
      <mc:Fallback>
        <oleObject progId="Equation.3" shapeId="38940" r:id="rId21"/>
      </mc:Fallback>
    </mc:AlternateContent>
    <mc:AlternateContent xmlns:mc="http://schemas.openxmlformats.org/markup-compatibility/2006">
      <mc:Choice Requires="x14">
        <oleObject progId="Equation.3" shapeId="38922" r:id="rId23">
          <objectPr defaultSize="0" r:id="rId24">
            <anchor moveWithCells="1">
              <from>
                <xdr:col>2</xdr:col>
                <xdr:colOff>50800</xdr:colOff>
                <xdr:row>36</xdr:row>
                <xdr:rowOff>76200</xdr:rowOff>
              </from>
              <to>
                <xdr:col>2</xdr:col>
                <xdr:colOff>825500</xdr:colOff>
                <xdr:row>36</xdr:row>
                <xdr:rowOff>342900</xdr:rowOff>
              </to>
            </anchor>
          </objectPr>
        </oleObject>
      </mc:Choice>
      <mc:Fallback>
        <oleObject progId="Equation.3" shapeId="38922" r:id="rId23"/>
      </mc:Fallback>
    </mc:AlternateContent>
    <mc:AlternateContent xmlns:mc="http://schemas.openxmlformats.org/markup-compatibility/2006">
      <mc:Choice Requires="x14">
        <oleObject progId="Equation.3" shapeId="38927" r:id="rId25">
          <objectPr defaultSize="0" r:id="rId18">
            <anchor moveWithCells="1">
              <from>
                <xdr:col>2</xdr:col>
                <xdr:colOff>63500</xdr:colOff>
                <xdr:row>33</xdr:row>
                <xdr:rowOff>63500</xdr:rowOff>
              </from>
              <to>
                <xdr:col>2</xdr:col>
                <xdr:colOff>825500</xdr:colOff>
                <xdr:row>33</xdr:row>
                <xdr:rowOff>508000</xdr:rowOff>
              </to>
            </anchor>
          </objectPr>
        </oleObject>
      </mc:Choice>
      <mc:Fallback>
        <oleObject progId="Equation.3" shapeId="38927" r:id="rId25"/>
      </mc:Fallback>
    </mc:AlternateContent>
  </oleObject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8000"/>
  </sheetPr>
  <dimension ref="A1:O40"/>
  <sheetViews>
    <sheetView workbookViewId="0"/>
  </sheetViews>
  <sheetFormatPr baseColWidth="10" defaultColWidth="0" defaultRowHeight="14" customHeight="1" zeroHeight="1" x14ac:dyDescent="0"/>
  <cols>
    <col min="1" max="1" width="8.6640625" customWidth="1"/>
    <col min="2" max="2" width="60.83203125" customWidth="1"/>
    <col min="3" max="3" width="19.5" customWidth="1"/>
    <col min="4" max="4" width="3.83203125" customWidth="1"/>
    <col min="5" max="8" width="19.5" customWidth="1"/>
    <col min="9" max="12" width="8.6640625" customWidth="1"/>
    <col min="13" max="13" width="60.83203125" hidden="1" customWidth="1"/>
    <col min="14" max="14" width="60.83203125" style="8" hidden="1" customWidth="1"/>
    <col min="15" max="15" width="60.83203125" style="12" hidden="1" customWidth="1"/>
  </cols>
  <sheetData>
    <row r="1" spans="1:1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5" ht="18">
      <c r="A2" s="4"/>
      <c r="B2" s="6" t="str">
        <f>IF(T!$D$2=T!$M$2,M2,IF(T!$D$2=T!$N$2,N2,O2))</f>
        <v>Give the asked values in the green cells.</v>
      </c>
      <c r="C2" s="4"/>
      <c r="D2" s="4"/>
      <c r="E2" s="4"/>
      <c r="F2" s="4"/>
      <c r="G2" s="4"/>
      <c r="H2" s="4"/>
      <c r="I2" s="4"/>
      <c r="J2" s="4"/>
      <c r="K2" s="4"/>
      <c r="L2" s="4"/>
      <c r="M2" s="1" t="s">
        <v>25</v>
      </c>
      <c r="N2" s="2" t="s">
        <v>39</v>
      </c>
      <c r="O2" s="3" t="s">
        <v>26</v>
      </c>
    </row>
    <row r="3" spans="1:1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5" ht="28">
      <c r="A4" s="4"/>
      <c r="B4" s="10" t="str">
        <f>IF(T!$D$2=T!$M$2,M4,IF(T!$D$2=T!$N$2,N4,O4))</f>
        <v>The stature values of a sample of twenty 20-year-old (in cm) are listed in column "B".</v>
      </c>
      <c r="C4" s="4"/>
      <c r="D4" s="4"/>
      <c r="E4" s="4"/>
      <c r="F4" s="4"/>
      <c r="G4" s="4"/>
      <c r="H4" s="4"/>
      <c r="I4" s="4"/>
      <c r="J4" s="4"/>
      <c r="K4" s="4"/>
      <c r="L4" s="4"/>
      <c r="M4" t="s">
        <v>111</v>
      </c>
      <c r="N4" s="8" t="s">
        <v>230</v>
      </c>
      <c r="O4" s="12" t="s">
        <v>236</v>
      </c>
    </row>
    <row r="5" spans="1:1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5">
      <c r="A6" s="4"/>
      <c r="B6" s="11" t="str">
        <f>IF(T!$D$2=T!$M$2,M6,IF(T!$D$2=T!$N$2,N6,O6))</f>
        <v>stature (cm)</v>
      </c>
      <c r="C6" s="4"/>
      <c r="D6" s="4"/>
      <c r="E6" s="4"/>
      <c r="F6" s="4"/>
      <c r="G6" s="4"/>
      <c r="H6" s="4"/>
      <c r="I6" s="4"/>
      <c r="J6" s="4"/>
      <c r="K6" s="4"/>
      <c r="L6" s="4"/>
      <c r="M6" t="s">
        <v>112</v>
      </c>
      <c r="N6" s="8" t="s">
        <v>231</v>
      </c>
      <c r="O6" s="12" t="s">
        <v>237</v>
      </c>
    </row>
    <row r="7" spans="1:15">
      <c r="A7" s="4"/>
      <c r="B7" s="11">
        <v>184</v>
      </c>
      <c r="C7" s="4"/>
      <c r="D7" s="4"/>
      <c r="E7" s="4"/>
      <c r="F7" s="4"/>
      <c r="G7" s="4"/>
      <c r="H7" s="4"/>
      <c r="I7" s="4"/>
      <c r="J7" s="4"/>
      <c r="K7" s="4"/>
      <c r="L7" s="4"/>
    </row>
    <row r="8" spans="1:15">
      <c r="A8" s="4"/>
      <c r="B8" s="11">
        <v>179</v>
      </c>
      <c r="C8" s="4"/>
      <c r="D8" s="4"/>
      <c r="E8" s="4"/>
      <c r="F8" s="4"/>
      <c r="G8" s="4"/>
      <c r="H8" s="4"/>
      <c r="I8" s="4"/>
      <c r="J8" s="4"/>
      <c r="K8" s="4"/>
      <c r="L8" s="4"/>
      <c r="M8" t="s">
        <v>113</v>
      </c>
      <c r="N8" s="8" t="s">
        <v>232</v>
      </c>
      <c r="O8" s="12" t="s">
        <v>238</v>
      </c>
    </row>
    <row r="9" spans="1:15">
      <c r="A9" s="4"/>
      <c r="B9" s="11">
        <v>165</v>
      </c>
      <c r="C9" s="4"/>
      <c r="D9" s="4"/>
      <c r="E9" s="4"/>
      <c r="F9" s="4"/>
      <c r="G9" s="4"/>
      <c r="H9" s="4"/>
      <c r="I9" s="4"/>
      <c r="J9" s="4"/>
      <c r="K9" s="4"/>
      <c r="L9" s="4"/>
      <c r="M9" t="s">
        <v>114</v>
      </c>
      <c r="N9" s="8" t="s">
        <v>233</v>
      </c>
      <c r="O9" s="12" t="s">
        <v>239</v>
      </c>
    </row>
    <row r="10" spans="1:15">
      <c r="A10" s="4"/>
      <c r="B10" s="11">
        <v>174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t="s">
        <v>116</v>
      </c>
      <c r="N10" s="8" t="s">
        <v>234</v>
      </c>
      <c r="O10" s="12" t="s">
        <v>240</v>
      </c>
    </row>
    <row r="11" spans="1:15">
      <c r="A11" s="4"/>
      <c r="B11" s="11">
        <v>164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t="s">
        <v>117</v>
      </c>
      <c r="N11" s="8" t="s">
        <v>235</v>
      </c>
      <c r="O11" s="12" t="s">
        <v>241</v>
      </c>
    </row>
    <row r="12" spans="1:15">
      <c r="A12" s="4"/>
      <c r="B12" s="11">
        <v>178</v>
      </c>
      <c r="C12" s="4"/>
      <c r="D12" s="4"/>
      <c r="E12" s="4"/>
      <c r="F12" s="4"/>
      <c r="G12" s="4"/>
      <c r="H12" s="4"/>
      <c r="I12" s="4"/>
      <c r="J12" s="4"/>
      <c r="K12" s="4"/>
      <c r="L12" s="4"/>
    </row>
    <row r="13" spans="1:15">
      <c r="A13" s="4"/>
      <c r="B13" s="11">
        <v>182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t="s">
        <v>265</v>
      </c>
      <c r="N13" s="8" t="s">
        <v>246</v>
      </c>
      <c r="O13" s="12" t="s">
        <v>249</v>
      </c>
    </row>
    <row r="14" spans="1:15">
      <c r="A14" s="4"/>
      <c r="B14" s="11">
        <v>153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t="s">
        <v>244</v>
      </c>
      <c r="N14" s="8" t="s">
        <v>247</v>
      </c>
      <c r="O14" s="12" t="s">
        <v>242</v>
      </c>
    </row>
    <row r="15" spans="1:15">
      <c r="A15" s="4"/>
      <c r="B15" s="11">
        <v>181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t="s">
        <v>245</v>
      </c>
      <c r="N15" s="8" t="s">
        <v>248</v>
      </c>
      <c r="O15" s="12" t="s">
        <v>243</v>
      </c>
    </row>
    <row r="16" spans="1:15">
      <c r="A16" s="4"/>
      <c r="B16" s="11">
        <v>165</v>
      </c>
      <c r="C16" s="4"/>
      <c r="D16" s="4"/>
      <c r="E16" s="4"/>
      <c r="F16" s="4"/>
      <c r="G16" s="4"/>
      <c r="H16" s="4"/>
      <c r="I16" s="4"/>
      <c r="J16" s="4"/>
      <c r="K16" s="4"/>
      <c r="L16" s="4"/>
    </row>
    <row r="17" spans="1:12">
      <c r="A17" s="4"/>
      <c r="B17" s="11">
        <v>185</v>
      </c>
      <c r="C17" s="4"/>
      <c r="D17" s="4"/>
      <c r="E17" s="4"/>
      <c r="F17" s="4"/>
      <c r="G17" s="4"/>
      <c r="H17" s="4"/>
      <c r="I17" s="4"/>
      <c r="J17" s="4"/>
      <c r="K17" s="4"/>
      <c r="L17" s="4"/>
    </row>
    <row r="18" spans="1:12">
      <c r="A18" s="4"/>
      <c r="B18" s="11">
        <v>174</v>
      </c>
      <c r="C18" s="4"/>
      <c r="D18" s="4"/>
      <c r="E18" s="4"/>
      <c r="F18" s="4"/>
      <c r="G18" s="4"/>
      <c r="H18" s="4"/>
      <c r="I18" s="4"/>
      <c r="J18" s="4"/>
      <c r="K18" s="4"/>
      <c r="L18" s="4"/>
    </row>
    <row r="19" spans="1:12">
      <c r="A19" s="4"/>
      <c r="B19" s="11">
        <v>180</v>
      </c>
      <c r="C19" s="4"/>
      <c r="D19" s="4"/>
      <c r="E19" s="4"/>
      <c r="F19" s="4"/>
      <c r="G19" s="4"/>
      <c r="H19" s="4"/>
      <c r="I19" s="4"/>
      <c r="J19" s="4"/>
      <c r="K19" s="4"/>
      <c r="L19" s="4"/>
    </row>
    <row r="20" spans="1:12">
      <c r="A20" s="4"/>
      <c r="B20" s="11">
        <v>178</v>
      </c>
      <c r="C20" s="4"/>
      <c r="D20" s="4"/>
      <c r="E20" s="4"/>
      <c r="F20" s="4"/>
      <c r="G20" s="4"/>
      <c r="H20" s="4"/>
      <c r="I20" s="4"/>
      <c r="J20" s="4"/>
      <c r="K20" s="4"/>
      <c r="L20" s="4"/>
    </row>
    <row r="21" spans="1:12">
      <c r="A21" s="4"/>
      <c r="B21" s="11">
        <v>193</v>
      </c>
      <c r="C21" s="4"/>
      <c r="D21" s="4"/>
      <c r="E21" s="4"/>
      <c r="F21" s="4"/>
      <c r="G21" s="4"/>
      <c r="H21" s="4"/>
      <c r="I21" s="4"/>
      <c r="J21" s="4"/>
      <c r="K21" s="4"/>
      <c r="L21" s="4"/>
    </row>
    <row r="22" spans="1:12">
      <c r="A22" s="4"/>
      <c r="B22" s="11">
        <v>171</v>
      </c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1:12">
      <c r="A23" s="4"/>
      <c r="B23" s="11">
        <v>177</v>
      </c>
      <c r="C23" s="4"/>
      <c r="D23" s="4"/>
      <c r="E23" s="4"/>
      <c r="F23" s="4"/>
      <c r="G23" s="4"/>
      <c r="H23" s="4"/>
      <c r="I23" s="4"/>
      <c r="J23" s="4"/>
      <c r="K23" s="4"/>
      <c r="L23" s="4"/>
    </row>
    <row r="24" spans="1:12">
      <c r="A24" s="4"/>
      <c r="B24" s="11">
        <v>179</v>
      </c>
      <c r="C24" s="4"/>
      <c r="D24" s="4"/>
      <c r="E24" s="4"/>
      <c r="F24" s="4"/>
      <c r="G24" s="4"/>
      <c r="H24" s="4"/>
      <c r="I24" s="4"/>
      <c r="J24" s="4"/>
      <c r="K24" s="4"/>
      <c r="L24" s="4"/>
    </row>
    <row r="25" spans="1:12">
      <c r="A25" s="4"/>
      <c r="B25" s="11">
        <v>168</v>
      </c>
      <c r="C25" s="4"/>
      <c r="D25" s="4"/>
      <c r="E25" s="4"/>
      <c r="F25" s="4"/>
      <c r="G25" s="4"/>
      <c r="H25" s="4"/>
      <c r="I25" s="4"/>
      <c r="J25" s="4"/>
      <c r="K25" s="4"/>
      <c r="L25" s="4"/>
    </row>
    <row r="26" spans="1:12">
      <c r="A26" s="4"/>
      <c r="B26" s="11">
        <v>167</v>
      </c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1:12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</row>
    <row r="28" spans="1:12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</row>
    <row r="29" spans="1:12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</row>
    <row r="30" spans="1:12" ht="28" customHeight="1">
      <c r="A30" s="4"/>
      <c r="B30" s="10" t="str">
        <f>IF(T!$D$2=T!$M$2,M8,IF(T!$D$2=T!$N$2,N8,O8))</f>
        <v>Estimate the parameters of the population where the sample was taken from.</v>
      </c>
      <c r="C30" s="4"/>
      <c r="D30" s="4"/>
      <c r="E30" s="4"/>
      <c r="F30" s="4"/>
      <c r="G30" s="4"/>
      <c r="H30" s="4"/>
      <c r="I30" s="4"/>
      <c r="J30" s="4"/>
      <c r="K30" s="4"/>
      <c r="L30" s="4"/>
    </row>
    <row r="31" spans="1:12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</row>
    <row r="32" spans="1:12" ht="42" customHeight="1">
      <c r="A32" s="4"/>
      <c r="B32" s="11" t="str">
        <f>IF(T!$D$2=T!$M$2,M9,IF(T!$D$2=T!$N$2,N9,O9))</f>
        <v>Point estimation of the expected value:</v>
      </c>
      <c r="C32" s="4"/>
      <c r="D32" s="4"/>
      <c r="E32" s="4"/>
      <c r="F32" s="4"/>
      <c r="G32" s="4"/>
      <c r="H32" s="4"/>
      <c r="I32" s="4"/>
      <c r="J32" s="4"/>
      <c r="K32" s="4"/>
      <c r="L32" s="4"/>
    </row>
    <row r="33" spans="1:12">
      <c r="A33" s="4"/>
      <c r="B33" s="11" t="s">
        <v>115</v>
      </c>
      <c r="C33" s="9"/>
      <c r="D33" s="55" t="str">
        <f>IF(C33="","×",IF(C33='1m'!C33,"✓","×"))</f>
        <v>×</v>
      </c>
      <c r="E33" s="4"/>
      <c r="F33" s="4"/>
      <c r="G33" s="4"/>
      <c r="H33" s="4"/>
      <c r="I33" s="4"/>
      <c r="J33" s="4"/>
      <c r="K33" s="4"/>
      <c r="L33" s="4"/>
    </row>
    <row r="34" spans="1:12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</row>
    <row r="35" spans="1:12" ht="44" customHeight="1">
      <c r="A35" s="4"/>
      <c r="B35" s="11" t="str">
        <f>IF(T!$D$2=T!$M$2,M10,IF(T!$D$2=T!$N$2,N10,O10))</f>
        <v>Estimation of the theoretical variance:</v>
      </c>
      <c r="C35" s="4"/>
      <c r="D35" s="4"/>
      <c r="E35" s="4"/>
      <c r="F35" s="4"/>
      <c r="G35" s="4"/>
      <c r="H35" s="4"/>
      <c r="I35" s="4"/>
      <c r="J35" s="4"/>
      <c r="K35" s="4"/>
      <c r="L35" s="4"/>
    </row>
    <row r="36" spans="1:12" ht="16">
      <c r="A36" s="4"/>
      <c r="B36" s="11" t="s">
        <v>44</v>
      </c>
      <c r="C36" s="9"/>
      <c r="D36" s="55" t="str">
        <f>IF(C36="","×",IF(C36='1m'!C36,"✓","×"))</f>
        <v>×</v>
      </c>
      <c r="E36" s="4"/>
      <c r="F36" s="4"/>
      <c r="G36" s="4"/>
      <c r="H36" s="4"/>
      <c r="I36" s="4"/>
      <c r="J36" s="4"/>
      <c r="K36" s="4"/>
      <c r="L36" s="4"/>
    </row>
    <row r="37" spans="1:12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</row>
    <row r="38" spans="1:12" ht="43" customHeight="1">
      <c r="A38" s="4"/>
      <c r="B38" s="11" t="str">
        <f>IF(T!$D$2=T!$M$2,M11,IF(T!$D$2=T!$N$2,N11,O11))</f>
        <v>Estimation of the theoretical standard deviation:</v>
      </c>
      <c r="C38" s="4"/>
      <c r="D38" s="4"/>
      <c r="E38" s="4"/>
      <c r="F38" s="4"/>
      <c r="G38" s="4"/>
      <c r="H38" s="4"/>
      <c r="I38" s="4"/>
      <c r="J38" s="4"/>
      <c r="K38" s="4"/>
      <c r="L38" s="4"/>
    </row>
    <row r="39" spans="1:12">
      <c r="A39" s="4"/>
      <c r="B39" s="11" t="s">
        <v>45</v>
      </c>
      <c r="C39" s="9"/>
      <c r="D39" s="55" t="str">
        <f>IF(C39="","×",IF(C39='1m'!C39,"✓","×"))</f>
        <v>×</v>
      </c>
      <c r="E39" s="4"/>
      <c r="F39" s="4"/>
      <c r="G39" s="4"/>
      <c r="H39" s="4"/>
      <c r="I39" s="4"/>
      <c r="J39" s="4"/>
      <c r="K39" s="4"/>
      <c r="L39" s="4"/>
    </row>
    <row r="40" spans="1:12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rgb="FFFF0000"/>
  </sheetPr>
  <dimension ref="A1:O40"/>
  <sheetViews>
    <sheetView workbookViewId="0"/>
  </sheetViews>
  <sheetFormatPr baseColWidth="10" defaultColWidth="0" defaultRowHeight="14" zeroHeight="1" x14ac:dyDescent="0"/>
  <cols>
    <col min="1" max="1" width="8.6640625" customWidth="1"/>
    <col min="2" max="2" width="60.83203125" customWidth="1"/>
    <col min="3" max="8" width="19.5" customWidth="1"/>
    <col min="9" max="12" width="8.6640625" customWidth="1"/>
    <col min="13" max="13" width="60.83203125" hidden="1" customWidth="1"/>
    <col min="14" max="14" width="60.83203125" style="8" hidden="1" customWidth="1"/>
    <col min="15" max="15" width="60.83203125" style="12" hidden="1" customWidth="1"/>
  </cols>
  <sheetData>
    <row r="1" spans="1:1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5" ht="18">
      <c r="A2" s="4"/>
      <c r="B2" s="6" t="str">
        <f>IF(T!$D$2=T!$M$2,M2,IF(T!$D$2=T!$N$2,N2,O2))</f>
        <v>Give the asked values in the green cells.</v>
      </c>
      <c r="C2" s="4"/>
      <c r="D2" s="4"/>
      <c r="E2" s="4"/>
      <c r="F2" s="4"/>
      <c r="G2" s="4"/>
      <c r="H2" s="4"/>
      <c r="I2" s="4"/>
      <c r="J2" s="4"/>
      <c r="K2" s="4"/>
      <c r="L2" s="4"/>
      <c r="M2" s="1" t="s">
        <v>25</v>
      </c>
      <c r="N2" s="2" t="s">
        <v>39</v>
      </c>
      <c r="O2" s="3" t="s">
        <v>26</v>
      </c>
    </row>
    <row r="3" spans="1:1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5" ht="28">
      <c r="A4" s="4"/>
      <c r="B4" s="10" t="str">
        <f>IF(T!$D$2=T!$M$2,M4,IF(T!$D$2=T!$N$2,N4,O4))</f>
        <v>The stature values of a sample of twenty 20-year-old (in cm) are listed in column "B".</v>
      </c>
      <c r="C4" s="4"/>
      <c r="D4" s="4"/>
      <c r="E4" s="4"/>
      <c r="F4" s="4"/>
      <c r="G4" s="4"/>
      <c r="H4" s="4"/>
      <c r="I4" s="4"/>
      <c r="J4" s="4"/>
      <c r="K4" s="4"/>
      <c r="L4" s="4"/>
      <c r="M4" t="s">
        <v>111</v>
      </c>
      <c r="N4" s="8" t="s">
        <v>230</v>
      </c>
      <c r="O4" s="12" t="s">
        <v>236</v>
      </c>
    </row>
    <row r="5" spans="1:1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5">
      <c r="A6" s="4"/>
      <c r="B6" s="11" t="str">
        <f>IF(T!$D$2=T!$M$2,M6,IF(T!$D$2=T!$N$2,N6,O6))</f>
        <v>stature (cm)</v>
      </c>
      <c r="C6" s="4"/>
      <c r="D6" s="4"/>
      <c r="E6" s="4"/>
      <c r="F6" s="4"/>
      <c r="G6" s="4"/>
      <c r="H6" s="4"/>
      <c r="I6" s="4"/>
      <c r="J6" s="4"/>
      <c r="K6" s="4"/>
      <c r="L6" s="4"/>
      <c r="M6" t="s">
        <v>112</v>
      </c>
      <c r="N6" s="8" t="s">
        <v>231</v>
      </c>
      <c r="O6" s="12" t="s">
        <v>237</v>
      </c>
    </row>
    <row r="7" spans="1:15">
      <c r="A7" s="4"/>
      <c r="B7" s="11">
        <v>184</v>
      </c>
      <c r="C7" s="4"/>
      <c r="D7" s="4"/>
      <c r="E7" s="4"/>
      <c r="F7" s="4"/>
      <c r="G7" s="4"/>
      <c r="H7" s="4"/>
      <c r="I7" s="4"/>
      <c r="J7" s="4"/>
      <c r="K7" s="4"/>
      <c r="L7" s="4"/>
    </row>
    <row r="8" spans="1:15">
      <c r="A8" s="4"/>
      <c r="B8" s="11">
        <v>179</v>
      </c>
      <c r="C8" s="4"/>
      <c r="D8" s="4"/>
      <c r="E8" s="4"/>
      <c r="F8" s="4"/>
      <c r="G8" s="4"/>
      <c r="H8" s="4"/>
      <c r="I8" s="4"/>
      <c r="J8" s="4"/>
      <c r="K8" s="4"/>
      <c r="L8" s="4"/>
      <c r="M8" t="s">
        <v>113</v>
      </c>
      <c r="N8" s="8" t="s">
        <v>232</v>
      </c>
      <c r="O8" s="12" t="s">
        <v>238</v>
      </c>
    </row>
    <row r="9" spans="1:15">
      <c r="A9" s="4"/>
      <c r="B9" s="11">
        <v>165</v>
      </c>
      <c r="C9" s="4"/>
      <c r="D9" s="4"/>
      <c r="E9" s="4"/>
      <c r="F9" s="4"/>
      <c r="G9" s="4"/>
      <c r="H9" s="4"/>
      <c r="I9" s="4"/>
      <c r="J9" s="4"/>
      <c r="K9" s="4"/>
      <c r="L9" s="4"/>
      <c r="M9" t="s">
        <v>114</v>
      </c>
      <c r="N9" s="8" t="s">
        <v>233</v>
      </c>
      <c r="O9" s="12" t="s">
        <v>239</v>
      </c>
    </row>
    <row r="10" spans="1:15">
      <c r="A10" s="4"/>
      <c r="B10" s="11">
        <v>174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t="s">
        <v>116</v>
      </c>
      <c r="N10" s="8" t="s">
        <v>234</v>
      </c>
      <c r="O10" s="12" t="s">
        <v>240</v>
      </c>
    </row>
    <row r="11" spans="1:15">
      <c r="A11" s="4"/>
      <c r="B11" s="11">
        <v>164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t="s">
        <v>117</v>
      </c>
      <c r="N11" s="8" t="s">
        <v>235</v>
      </c>
      <c r="O11" s="12" t="s">
        <v>241</v>
      </c>
    </row>
    <row r="12" spans="1:15">
      <c r="A12" s="4"/>
      <c r="B12" s="11">
        <v>178</v>
      </c>
      <c r="C12" s="4"/>
      <c r="D12" s="4"/>
      <c r="E12" s="4"/>
      <c r="F12" s="4"/>
      <c r="G12" s="4"/>
      <c r="H12" s="4"/>
      <c r="I12" s="4"/>
      <c r="J12" s="4"/>
      <c r="K12" s="4"/>
      <c r="L12" s="4"/>
    </row>
    <row r="13" spans="1:15">
      <c r="A13" s="4"/>
      <c r="B13" s="11">
        <v>182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t="s">
        <v>265</v>
      </c>
      <c r="N13" s="8" t="s">
        <v>246</v>
      </c>
      <c r="O13" s="12" t="s">
        <v>249</v>
      </c>
    </row>
    <row r="14" spans="1:15">
      <c r="A14" s="4"/>
      <c r="B14" s="11">
        <v>153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t="s">
        <v>244</v>
      </c>
      <c r="N14" s="8" t="s">
        <v>247</v>
      </c>
      <c r="O14" s="12" t="s">
        <v>242</v>
      </c>
    </row>
    <row r="15" spans="1:15">
      <c r="A15" s="4"/>
      <c r="B15" s="11">
        <v>181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t="s">
        <v>245</v>
      </c>
      <c r="N15" s="8" t="s">
        <v>248</v>
      </c>
      <c r="O15" s="12" t="s">
        <v>243</v>
      </c>
    </row>
    <row r="16" spans="1:15">
      <c r="A16" s="4"/>
      <c r="B16" s="11">
        <v>165</v>
      </c>
      <c r="C16" s="4"/>
      <c r="D16" s="4"/>
      <c r="E16" s="4"/>
      <c r="F16" s="4"/>
      <c r="G16" s="4"/>
      <c r="H16" s="4"/>
      <c r="I16" s="4"/>
      <c r="J16" s="4"/>
      <c r="K16" s="4"/>
      <c r="L16" s="4"/>
    </row>
    <row r="17" spans="1:12">
      <c r="A17" s="4"/>
      <c r="B17" s="11">
        <v>185</v>
      </c>
      <c r="C17" s="4"/>
      <c r="D17" s="4"/>
      <c r="E17" s="4"/>
      <c r="F17" s="4"/>
      <c r="G17" s="4"/>
      <c r="H17" s="4"/>
      <c r="I17" s="4"/>
      <c r="J17" s="4"/>
      <c r="K17" s="4"/>
      <c r="L17" s="4"/>
    </row>
    <row r="18" spans="1:12">
      <c r="A18" s="4"/>
      <c r="B18" s="11">
        <v>174</v>
      </c>
      <c r="C18" s="4"/>
      <c r="D18" s="4"/>
      <c r="E18" s="4"/>
      <c r="F18" s="4"/>
      <c r="G18" s="4"/>
      <c r="H18" s="4"/>
      <c r="I18" s="4"/>
      <c r="J18" s="4"/>
      <c r="K18" s="4"/>
      <c r="L18" s="4"/>
    </row>
    <row r="19" spans="1:12">
      <c r="A19" s="4"/>
      <c r="B19" s="11">
        <v>180</v>
      </c>
      <c r="C19" s="4"/>
      <c r="D19" s="4"/>
      <c r="E19" s="4"/>
      <c r="F19" s="4"/>
      <c r="G19" s="4"/>
      <c r="H19" s="4"/>
      <c r="I19" s="4"/>
      <c r="J19" s="4"/>
      <c r="K19" s="4"/>
      <c r="L19" s="4"/>
    </row>
    <row r="20" spans="1:12">
      <c r="A20" s="4"/>
      <c r="B20" s="11">
        <v>178</v>
      </c>
      <c r="C20" s="4"/>
      <c r="D20" s="4"/>
      <c r="E20" s="4"/>
      <c r="F20" s="4"/>
      <c r="G20" s="4"/>
      <c r="H20" s="4"/>
      <c r="I20" s="4"/>
      <c r="J20" s="4"/>
      <c r="K20" s="4"/>
      <c r="L20" s="4"/>
    </row>
    <row r="21" spans="1:12">
      <c r="A21" s="4"/>
      <c r="B21" s="11">
        <v>193</v>
      </c>
      <c r="C21" s="4"/>
      <c r="D21" s="4"/>
      <c r="E21" s="4"/>
      <c r="F21" s="4"/>
      <c r="G21" s="4"/>
      <c r="H21" s="4"/>
      <c r="I21" s="4"/>
      <c r="J21" s="4"/>
      <c r="K21" s="4"/>
      <c r="L21" s="4"/>
    </row>
    <row r="22" spans="1:12">
      <c r="A22" s="4"/>
      <c r="B22" s="11">
        <v>171</v>
      </c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1:12">
      <c r="A23" s="4"/>
      <c r="B23" s="11">
        <v>177</v>
      </c>
      <c r="C23" s="4"/>
      <c r="D23" s="4"/>
      <c r="E23" s="4"/>
      <c r="F23" s="4"/>
      <c r="G23" s="4"/>
      <c r="H23" s="4"/>
      <c r="I23" s="4"/>
      <c r="J23" s="4"/>
      <c r="K23" s="4"/>
      <c r="L23" s="4"/>
    </row>
    <row r="24" spans="1:12">
      <c r="A24" s="4"/>
      <c r="B24" s="11">
        <v>179</v>
      </c>
      <c r="C24" s="4"/>
      <c r="D24" s="4"/>
      <c r="E24" s="4"/>
      <c r="F24" s="4"/>
      <c r="G24" s="4"/>
      <c r="H24" s="4"/>
      <c r="I24" s="4"/>
      <c r="J24" s="4"/>
      <c r="K24" s="4"/>
      <c r="L24" s="4"/>
    </row>
    <row r="25" spans="1:12">
      <c r="A25" s="4"/>
      <c r="B25" s="11">
        <v>168</v>
      </c>
      <c r="C25" s="4"/>
      <c r="D25" s="4"/>
      <c r="E25" s="4"/>
      <c r="F25" s="4"/>
      <c r="G25" s="4"/>
      <c r="H25" s="4"/>
      <c r="I25" s="4"/>
      <c r="J25" s="4"/>
      <c r="K25" s="4"/>
      <c r="L25" s="4"/>
    </row>
    <row r="26" spans="1:12">
      <c r="A26" s="4"/>
      <c r="B26" s="11">
        <v>167</v>
      </c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1:12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</row>
    <row r="28" spans="1:12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</row>
    <row r="29" spans="1:12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</row>
    <row r="30" spans="1:12" ht="28" customHeight="1">
      <c r="A30" s="4"/>
      <c r="B30" s="10" t="str">
        <f>IF(T!$D$2=T!$M$2,M8,IF(T!$D$2=T!$N$2,N8,O8))</f>
        <v>Estimate the parameters of the population where the sample was taken from.</v>
      </c>
      <c r="C30" s="4"/>
      <c r="D30" s="4"/>
      <c r="E30" s="4"/>
      <c r="F30" s="4"/>
      <c r="G30" s="4"/>
      <c r="H30" s="4"/>
      <c r="I30" s="4"/>
      <c r="J30" s="4"/>
      <c r="K30" s="4"/>
      <c r="L30" s="4"/>
    </row>
    <row r="31" spans="1:12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</row>
    <row r="32" spans="1:12" ht="42" customHeight="1">
      <c r="A32" s="4"/>
      <c r="B32" s="11" t="str">
        <f>IF(T!$D$2=T!$M$2,M9,IF(T!$D$2=T!$N$2,N9,O9))</f>
        <v>Point estimation of the expected value:</v>
      </c>
      <c r="C32" s="4"/>
      <c r="D32" s="4"/>
      <c r="E32" s="4"/>
      <c r="F32" s="4"/>
      <c r="G32" s="4"/>
      <c r="H32" s="4"/>
      <c r="I32" s="4"/>
      <c r="J32" s="4"/>
      <c r="K32" s="4"/>
      <c r="L32" s="4"/>
    </row>
    <row r="33" spans="1:12">
      <c r="A33" s="4"/>
      <c r="B33" s="11" t="s">
        <v>115</v>
      </c>
      <c r="C33" s="9">
        <f>AVERAGE(B7:B26)</f>
        <v>174.85</v>
      </c>
      <c r="D33" s="4" t="str">
        <f>IF(T!$D$2=T!$M$2,M13,IF(T!$D$2=T!$N$2,N13,O13))</f>
        <v>estimated with the sample mean</v>
      </c>
      <c r="E33" s="4"/>
      <c r="F33" s="4"/>
      <c r="G33" s="4"/>
      <c r="H33" s="4"/>
      <c r="I33" s="4"/>
      <c r="J33" s="4"/>
      <c r="K33" s="4"/>
      <c r="L33" s="4"/>
    </row>
    <row r="34" spans="1:12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</row>
    <row r="35" spans="1:12" ht="44" customHeight="1">
      <c r="A35" s="4"/>
      <c r="B35" s="11" t="str">
        <f>IF(T!$D$2=T!$M$2,M10,IF(T!$D$2=T!$N$2,N10,O10))</f>
        <v>Estimation of the theoretical variance:</v>
      </c>
      <c r="C35" s="4"/>
      <c r="D35" s="4"/>
      <c r="E35" s="4"/>
      <c r="F35" s="4"/>
      <c r="G35" s="4"/>
      <c r="H35" s="4"/>
      <c r="I35" s="4"/>
      <c r="J35" s="4"/>
      <c r="K35" s="4"/>
      <c r="L35" s="4"/>
    </row>
    <row r="36" spans="1:12" ht="16">
      <c r="A36" s="4"/>
      <c r="B36" s="11" t="s">
        <v>44</v>
      </c>
      <c r="C36" s="9">
        <f>_xlfn.VAR.S(B7:B26)</f>
        <v>84.45</v>
      </c>
      <c r="D36" s="4" t="str">
        <f>IF(T!$D$2=T!$M$2,M14,IF(T!$D$2=T!$N$2,N14,O14))</f>
        <v>estimated with the corrected sample variance</v>
      </c>
      <c r="E36" s="4"/>
      <c r="F36" s="4"/>
      <c r="G36" s="4"/>
      <c r="H36" s="4"/>
      <c r="I36" s="4"/>
      <c r="J36" s="4"/>
      <c r="K36" s="4"/>
      <c r="L36" s="4"/>
    </row>
    <row r="37" spans="1:12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</row>
    <row r="38" spans="1:12" ht="43" customHeight="1">
      <c r="A38" s="4"/>
      <c r="B38" s="11" t="str">
        <f>IF(T!$D$2=T!$M$2,M11,IF(T!$D$2=T!$N$2,N11,O11))</f>
        <v>Estimation of the theoretical standard deviation:</v>
      </c>
      <c r="C38" s="4"/>
      <c r="D38" s="4"/>
      <c r="E38" s="4"/>
      <c r="F38" s="4"/>
      <c r="G38" s="4"/>
      <c r="H38" s="4"/>
      <c r="I38" s="4"/>
      <c r="J38" s="4"/>
      <c r="K38" s="4"/>
      <c r="L38" s="4"/>
    </row>
    <row r="39" spans="1:12">
      <c r="A39" s="4"/>
      <c r="B39" s="11" t="s">
        <v>45</v>
      </c>
      <c r="C39" s="9">
        <f>_xlfn.STDEV.S(B7:B26)</f>
        <v>9.1896681115261174</v>
      </c>
      <c r="D39" s="4" t="str">
        <f>IF(T!$D$2=T!$M$2,M15,IF(T!$D$2=T!$N$2,N15,O15))</f>
        <v>estimated with the corrected sample standard deviation</v>
      </c>
      <c r="E39" s="4"/>
      <c r="F39" s="4"/>
      <c r="G39" s="4"/>
      <c r="H39" s="4"/>
      <c r="I39" s="4"/>
      <c r="J39" s="4"/>
      <c r="K39" s="4"/>
      <c r="L39" s="4"/>
    </row>
    <row r="40" spans="1:12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</row>
  </sheetData>
  <pageMargins left="0.75" right="0.75" top="1" bottom="1" header="0.5" footer="0.5"/>
  <drawing r:id="rId1"/>
  <legacyDrawing r:id="rId2"/>
  <oleObjects>
    <mc:AlternateContent xmlns:mc="http://schemas.openxmlformats.org/markup-compatibility/2006">
      <mc:Choice Requires="x14">
        <oleObject progId="Equation.3" shapeId="47105" r:id="rId3">
          <objectPr defaultSize="0" r:id="rId4">
            <anchor moveWithCells="1">
              <from>
                <xdr:col>2</xdr:col>
                <xdr:colOff>50800</xdr:colOff>
                <xdr:row>31</xdr:row>
                <xdr:rowOff>12700</xdr:rowOff>
              </from>
              <to>
                <xdr:col>2</xdr:col>
                <xdr:colOff>876300</xdr:colOff>
                <xdr:row>31</xdr:row>
                <xdr:rowOff>469900</xdr:rowOff>
              </to>
            </anchor>
          </objectPr>
        </oleObject>
      </mc:Choice>
      <mc:Fallback>
        <oleObject progId="Equation.3" shapeId="47105" r:id="rId3"/>
      </mc:Fallback>
    </mc:AlternateContent>
    <mc:AlternateContent xmlns:mc="http://schemas.openxmlformats.org/markup-compatibility/2006">
      <mc:Choice Requires="x14">
        <oleObject progId="Equation.3" shapeId="47106" r:id="rId5">
          <objectPr defaultSize="0" r:id="rId6">
            <anchor moveWithCells="1">
              <from>
                <xdr:col>2</xdr:col>
                <xdr:colOff>50800</xdr:colOff>
                <xdr:row>34</xdr:row>
                <xdr:rowOff>0</xdr:rowOff>
              </from>
              <to>
                <xdr:col>2</xdr:col>
                <xdr:colOff>1371600</xdr:colOff>
                <xdr:row>34</xdr:row>
                <xdr:rowOff>495300</xdr:rowOff>
              </to>
            </anchor>
          </objectPr>
        </oleObject>
      </mc:Choice>
      <mc:Fallback>
        <oleObject progId="Equation.3" shapeId="47106" r:id="rId5"/>
      </mc:Fallback>
    </mc:AlternateContent>
    <mc:AlternateContent xmlns:mc="http://schemas.openxmlformats.org/markup-compatibility/2006">
      <mc:Choice Requires="x14">
        <oleObject progId="Equation.3" shapeId="47107" r:id="rId7">
          <objectPr defaultSize="0" r:id="rId8">
            <anchor moveWithCells="1">
              <from>
                <xdr:col>2</xdr:col>
                <xdr:colOff>50800</xdr:colOff>
                <xdr:row>36</xdr:row>
                <xdr:rowOff>114300</xdr:rowOff>
              </from>
              <to>
                <xdr:col>2</xdr:col>
                <xdr:colOff>1358900</xdr:colOff>
                <xdr:row>37</xdr:row>
                <xdr:rowOff>482600</xdr:rowOff>
              </to>
            </anchor>
          </objectPr>
        </oleObject>
      </mc:Choice>
      <mc:Fallback>
        <oleObject progId="Equation.3" shapeId="47107" r:id="rId7"/>
      </mc:Fallback>
    </mc:AlternateContent>
  </oleObjects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8000"/>
  </sheetPr>
  <dimension ref="A1:O40"/>
  <sheetViews>
    <sheetView workbookViewId="0"/>
  </sheetViews>
  <sheetFormatPr baseColWidth="10" defaultColWidth="0" defaultRowHeight="14" customHeight="1" zeroHeight="1" x14ac:dyDescent="0"/>
  <cols>
    <col min="1" max="1" width="8.6640625" customWidth="1"/>
    <col min="2" max="2" width="60.83203125" customWidth="1"/>
    <col min="3" max="3" width="19.5" customWidth="1"/>
    <col min="4" max="4" width="3.83203125" customWidth="1"/>
    <col min="5" max="8" width="19.5" customWidth="1"/>
    <col min="9" max="12" width="8.6640625" customWidth="1"/>
    <col min="13" max="13" width="60.83203125" style="50" hidden="1" customWidth="1"/>
    <col min="14" max="14" width="60.83203125" style="51" hidden="1" customWidth="1"/>
    <col min="15" max="15" width="60.83203125" style="52" hidden="1" customWidth="1"/>
  </cols>
  <sheetData>
    <row r="1" spans="1:1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5" ht="18">
      <c r="A2" s="4"/>
      <c r="B2" s="6" t="str">
        <f>IF(T!$D$2=T!$M$2,M2,IF(T!$D$2=T!$N$2,N2,O2))</f>
        <v>Give the asked values in the green cells.</v>
      </c>
      <c r="C2" s="4"/>
      <c r="D2" s="4"/>
      <c r="E2" s="4"/>
      <c r="F2" s="4"/>
      <c r="G2" s="4"/>
      <c r="H2" s="4"/>
      <c r="I2" s="4"/>
      <c r="J2" s="4"/>
      <c r="K2" s="4"/>
      <c r="L2" s="4"/>
      <c r="M2" s="50" t="s">
        <v>25</v>
      </c>
      <c r="N2" s="51" t="s">
        <v>39</v>
      </c>
      <c r="O2" s="52" t="s">
        <v>26</v>
      </c>
    </row>
    <row r="3" spans="1:1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5" ht="28">
      <c r="A4" s="4"/>
      <c r="B4" s="10" t="str">
        <f>IF(T!$D$2=T!$M$2,M4,IF(T!$D$2=T!$N$2,N4,O4))</f>
        <v>We rolled a die 100 times and the individual outcomes came up with the following frequencies:</v>
      </c>
      <c r="C4" s="4"/>
      <c r="D4" s="4"/>
      <c r="E4" s="4"/>
      <c r="F4" s="4"/>
      <c r="G4" s="4"/>
      <c r="H4" s="4"/>
      <c r="I4" s="4"/>
      <c r="J4" s="4"/>
      <c r="K4" s="4"/>
      <c r="L4" s="4"/>
      <c r="M4" s="50" t="s">
        <v>300</v>
      </c>
      <c r="N4" s="51" t="s">
        <v>301</v>
      </c>
      <c r="O4" s="52" t="s">
        <v>299</v>
      </c>
    </row>
    <row r="5" spans="1:1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50" t="s">
        <v>47</v>
      </c>
      <c r="N5" s="51" t="s">
        <v>298</v>
      </c>
      <c r="O5" s="52" t="s">
        <v>295</v>
      </c>
    </row>
    <row r="6" spans="1:15">
      <c r="A6" s="4"/>
      <c r="B6" s="16" t="str">
        <f>IF(T!$D$2=T!$M$2,M5,IF(T!$D$2=T!$N$2,N5,O5))</f>
        <v>Outcome</v>
      </c>
      <c r="C6" s="16" t="str">
        <f>IF(T!$D$2=T!$M$2,M6,IF(T!$D$2=T!$N$2,N6,O6))</f>
        <v>Frequency</v>
      </c>
      <c r="D6" s="4"/>
      <c r="E6" s="4"/>
      <c r="F6" s="4"/>
      <c r="G6" s="4"/>
      <c r="H6" s="4"/>
      <c r="I6" s="4"/>
      <c r="J6" s="4"/>
      <c r="K6" s="4"/>
      <c r="L6" s="4"/>
      <c r="M6" s="50" t="s">
        <v>48</v>
      </c>
      <c r="N6" s="51" t="s">
        <v>297</v>
      </c>
      <c r="O6" s="52" t="s">
        <v>296</v>
      </c>
    </row>
    <row r="7" spans="1:15" ht="16">
      <c r="A7" s="4"/>
      <c r="B7" s="17" t="s">
        <v>38</v>
      </c>
      <c r="C7" s="17" t="s">
        <v>49</v>
      </c>
      <c r="D7" s="4"/>
      <c r="E7" s="4"/>
      <c r="F7" s="4"/>
      <c r="G7" s="4"/>
      <c r="H7" s="4"/>
      <c r="I7" s="4"/>
      <c r="J7" s="4"/>
      <c r="K7" s="4"/>
      <c r="L7" s="4"/>
      <c r="M7" s="50" t="s">
        <v>70</v>
      </c>
      <c r="N7" s="51" t="s">
        <v>281</v>
      </c>
      <c r="O7" s="52" t="s">
        <v>282</v>
      </c>
    </row>
    <row r="8" spans="1:15">
      <c r="A8" s="4"/>
      <c r="B8" s="14">
        <v>1</v>
      </c>
      <c r="C8" s="14">
        <v>17</v>
      </c>
      <c r="D8" s="4"/>
      <c r="E8" s="4"/>
      <c r="F8" s="4"/>
      <c r="G8" s="4"/>
      <c r="H8" s="4"/>
      <c r="I8" s="4"/>
      <c r="J8" s="4"/>
      <c r="K8" s="4"/>
      <c r="L8" s="4"/>
      <c r="M8" s="50" t="s">
        <v>73</v>
      </c>
      <c r="N8" s="51" t="s">
        <v>262</v>
      </c>
      <c r="O8" s="52" t="s">
        <v>105</v>
      </c>
    </row>
    <row r="9" spans="1:15">
      <c r="A9" s="4"/>
      <c r="B9" s="11">
        <v>2</v>
      </c>
      <c r="C9" s="11">
        <v>13</v>
      </c>
      <c r="D9" s="4"/>
      <c r="E9" s="4"/>
      <c r="F9" s="4"/>
      <c r="G9" s="4"/>
      <c r="H9" s="4"/>
      <c r="I9" s="4"/>
      <c r="J9" s="4"/>
      <c r="K9" s="4"/>
      <c r="L9" s="4"/>
      <c r="M9" s="50" t="s">
        <v>71</v>
      </c>
      <c r="N9" s="51" t="s">
        <v>263</v>
      </c>
      <c r="O9" s="52" t="s">
        <v>106</v>
      </c>
    </row>
    <row r="10" spans="1:15">
      <c r="A10" s="4"/>
      <c r="B10" s="11">
        <v>3</v>
      </c>
      <c r="C10" s="11">
        <v>22</v>
      </c>
      <c r="D10" s="4"/>
      <c r="E10" s="4"/>
      <c r="F10" s="4"/>
      <c r="G10" s="4"/>
      <c r="H10" s="4"/>
      <c r="I10" s="4"/>
      <c r="J10" s="4"/>
      <c r="K10" s="4"/>
      <c r="L10" s="4"/>
      <c r="M10" s="50" t="s">
        <v>72</v>
      </c>
      <c r="N10" s="51" t="s">
        <v>264</v>
      </c>
      <c r="O10" s="52" t="s">
        <v>107</v>
      </c>
    </row>
    <row r="11" spans="1:15">
      <c r="A11" s="4"/>
      <c r="B11" s="11">
        <v>4</v>
      </c>
      <c r="C11" s="11">
        <v>8</v>
      </c>
      <c r="D11" s="4"/>
      <c r="E11" s="4"/>
      <c r="F11" s="4"/>
      <c r="G11" s="4"/>
      <c r="H11" s="4"/>
      <c r="I11" s="4"/>
      <c r="J11" s="4"/>
      <c r="K11" s="4"/>
      <c r="L11" s="4"/>
    </row>
    <row r="12" spans="1:15">
      <c r="A12" s="4"/>
      <c r="B12" s="11">
        <v>5</v>
      </c>
      <c r="C12" s="11">
        <v>17</v>
      </c>
      <c r="D12" s="4"/>
      <c r="E12" s="4"/>
      <c r="F12" s="4"/>
      <c r="G12" s="4"/>
      <c r="H12" s="4"/>
      <c r="I12" s="4"/>
      <c r="J12" s="4"/>
      <c r="K12" s="4"/>
      <c r="L12" s="4"/>
      <c r="M12" s="50" t="s">
        <v>60</v>
      </c>
      <c r="N12" s="51" t="s">
        <v>266</v>
      </c>
      <c r="O12" s="52" t="s">
        <v>109</v>
      </c>
    </row>
    <row r="13" spans="1:15">
      <c r="A13" s="4"/>
      <c r="B13" s="11">
        <v>6</v>
      </c>
      <c r="C13" s="11">
        <v>23</v>
      </c>
      <c r="D13" s="4"/>
      <c r="E13" s="4"/>
      <c r="F13" s="4"/>
      <c r="G13" s="4"/>
      <c r="H13" s="4"/>
      <c r="I13" s="4"/>
      <c r="J13" s="4"/>
      <c r="K13" s="4"/>
      <c r="L13" s="4"/>
      <c r="M13" s="50" t="s">
        <v>61</v>
      </c>
      <c r="N13" s="51" t="s">
        <v>267</v>
      </c>
      <c r="O13" s="52" t="s">
        <v>110</v>
      </c>
    </row>
    <row r="14" spans="1:1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50" t="s">
        <v>62</v>
      </c>
      <c r="N14" s="51" t="s">
        <v>268</v>
      </c>
      <c r="O14" s="52" t="s">
        <v>108</v>
      </c>
    </row>
    <row r="15" spans="1:15">
      <c r="A15" s="4"/>
      <c r="B15" s="11" t="str">
        <f>IF(T!$D$2=T!$M$2,M7,IF(T!$D$2=T!$N$2,N7,O7))</f>
        <v>Based on the sample of die rolls give an estimation for …</v>
      </c>
      <c r="C15" s="4"/>
      <c r="D15" s="4"/>
      <c r="E15" s="4"/>
      <c r="F15" s="4"/>
      <c r="G15" s="4"/>
      <c r="H15" s="4"/>
      <c r="I15" s="4"/>
      <c r="J15" s="4"/>
      <c r="K15" s="4"/>
      <c r="L15" s="4"/>
    </row>
    <row r="16" spans="1:1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50" t="s">
        <v>43</v>
      </c>
      <c r="N16" s="51" t="s">
        <v>283</v>
      </c>
      <c r="O16" s="52" t="s">
        <v>289</v>
      </c>
    </row>
    <row r="17" spans="1:15">
      <c r="A17" s="4"/>
      <c r="B17" s="11" t="str">
        <f>IF(T!$D$2=T!$M$2,M8,IF(T!$D$2=T!$N$2,N8,O8))</f>
        <v>… the expected value: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50" t="s">
        <v>56</v>
      </c>
      <c r="N17" s="51" t="s">
        <v>284</v>
      </c>
      <c r="O17" s="52" t="s">
        <v>290</v>
      </c>
    </row>
    <row r="18" spans="1:15">
      <c r="A18" s="4"/>
      <c r="B18" s="11" t="s">
        <v>50</v>
      </c>
      <c r="C18" s="9"/>
      <c r="D18" s="55" t="str">
        <f>IF(C18="","×",IF(C18='2m'!C18,"✓","×"))</f>
        <v>×</v>
      </c>
      <c r="E18" s="4"/>
      <c r="F18" s="4"/>
      <c r="G18" s="4"/>
      <c r="H18" s="4"/>
      <c r="I18" s="4"/>
      <c r="J18" s="4"/>
      <c r="K18" s="4"/>
      <c r="L18" s="4"/>
      <c r="M18" s="50" t="s">
        <v>66</v>
      </c>
      <c r="N18" s="51" t="s">
        <v>285</v>
      </c>
      <c r="O18" s="52" t="s">
        <v>291</v>
      </c>
    </row>
    <row r="19" spans="1:15">
      <c r="A19" s="4"/>
      <c r="B19" s="4"/>
      <c r="C19" s="18"/>
      <c r="D19" s="4"/>
      <c r="E19" s="4"/>
      <c r="F19" s="4"/>
      <c r="G19" s="4"/>
      <c r="H19" s="4"/>
      <c r="I19" s="4"/>
      <c r="J19" s="4"/>
      <c r="K19" s="4"/>
      <c r="L19" s="4"/>
      <c r="M19" s="50" t="s">
        <v>59</v>
      </c>
      <c r="N19" s="51" t="s">
        <v>286</v>
      </c>
      <c r="O19" s="52" t="s">
        <v>292</v>
      </c>
    </row>
    <row r="20" spans="1:15">
      <c r="A20" s="4"/>
      <c r="B20" s="11" t="str">
        <f>IF(T!$D$2=T!$M$2,M9,IF(T!$D$2=T!$N$2,N9,O9))</f>
        <v>… the theoretical variance:</v>
      </c>
      <c r="C20" s="19"/>
      <c r="D20" s="4"/>
      <c r="E20" s="4"/>
      <c r="F20" s="4"/>
      <c r="G20" s="4"/>
      <c r="H20" s="4"/>
      <c r="I20" s="4"/>
      <c r="J20" s="4"/>
      <c r="K20" s="4"/>
      <c r="L20" s="4"/>
      <c r="M20" s="50" t="s">
        <v>64</v>
      </c>
      <c r="N20" s="51" t="s">
        <v>287</v>
      </c>
      <c r="O20" s="52" t="s">
        <v>293</v>
      </c>
    </row>
    <row r="21" spans="1:15" ht="16">
      <c r="A21" s="4"/>
      <c r="B21" s="11" t="s">
        <v>51</v>
      </c>
      <c r="C21" s="9"/>
      <c r="D21" s="55" t="str">
        <f>IF(C21="","×",IF(C21='2m'!C21,"✓","×"))</f>
        <v>×</v>
      </c>
      <c r="E21" s="4"/>
      <c r="F21" s="4"/>
      <c r="G21" s="4"/>
      <c r="H21" s="4"/>
      <c r="I21" s="4"/>
      <c r="J21" s="4"/>
      <c r="K21" s="4"/>
      <c r="L21" s="4"/>
      <c r="M21" s="50" t="s">
        <v>65</v>
      </c>
      <c r="N21" s="51" t="s">
        <v>288</v>
      </c>
      <c r="O21" s="52" t="s">
        <v>294</v>
      </c>
    </row>
    <row r="22" spans="1:1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1:15">
      <c r="A23" s="4"/>
      <c r="B23" s="11" t="str">
        <f>IF(T!$D$2=T!$M$2,M10,IF(T!$D$2=T!$N$2,N10,O10))</f>
        <v>… the theoretical standard deviation: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50" t="s">
        <v>54</v>
      </c>
      <c r="N23" s="51" t="s">
        <v>258</v>
      </c>
      <c r="O23" s="52" t="s">
        <v>100</v>
      </c>
    </row>
    <row r="24" spans="1:15">
      <c r="A24" s="4"/>
      <c r="B24" s="11" t="s">
        <v>52</v>
      </c>
      <c r="C24" s="9"/>
      <c r="D24" s="55" t="str">
        <f>IF(C24="","×",IF(C24='2m'!C24,"✓","×"))</f>
        <v>×</v>
      </c>
      <c r="E24" s="4"/>
      <c r="F24" s="4"/>
      <c r="G24" s="4"/>
      <c r="H24" s="4"/>
      <c r="I24" s="4"/>
      <c r="J24" s="4"/>
      <c r="K24" s="4"/>
      <c r="L24" s="4"/>
      <c r="M24" s="50" t="s">
        <v>0</v>
      </c>
      <c r="N24" s="51" t="s">
        <v>259</v>
      </c>
      <c r="O24" s="52" t="s">
        <v>101</v>
      </c>
    </row>
    <row r="25" spans="1:1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50" t="s">
        <v>63</v>
      </c>
      <c r="N25" s="51" t="s">
        <v>260</v>
      </c>
      <c r="O25" s="52" t="s">
        <v>103</v>
      </c>
    </row>
    <row r="26" spans="1:1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1:15" ht="59" customHeight="1">
      <c r="A27" s="4"/>
      <c r="B27" s="5"/>
      <c r="C27" s="5"/>
      <c r="D27" s="5"/>
      <c r="E27" s="5"/>
      <c r="F27" s="5"/>
      <c r="G27" s="5"/>
      <c r="H27" s="4"/>
      <c r="I27" s="4"/>
      <c r="J27" s="4"/>
      <c r="K27" s="4"/>
      <c r="L27" s="4"/>
    </row>
    <row r="28" spans="1:15">
      <c r="A28" s="4"/>
      <c r="B28" s="54"/>
      <c r="C28" s="54"/>
      <c r="D28" s="4"/>
      <c r="E28" s="4"/>
      <c r="F28" s="4"/>
      <c r="G28" s="4"/>
      <c r="H28" s="4"/>
      <c r="I28" s="4"/>
      <c r="J28" s="4"/>
      <c r="K28" s="4"/>
      <c r="L28" s="4"/>
    </row>
    <row r="29" spans="1:1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</row>
    <row r="30" spans="1:1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</row>
    <row r="31" spans="1:1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</row>
    <row r="32" spans="1:1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</row>
    <row r="33" spans="1:12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</row>
    <row r="34" spans="1:12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</row>
    <row r="35" spans="1:12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</row>
    <row r="36" spans="1:12">
      <c r="A36" s="4"/>
      <c r="B36" s="4"/>
      <c r="C36" s="5"/>
      <c r="D36" s="5"/>
      <c r="E36" s="5"/>
      <c r="F36" s="4"/>
      <c r="G36" s="5"/>
      <c r="H36" s="4"/>
      <c r="I36" s="4"/>
      <c r="J36" s="4"/>
      <c r="K36" s="4"/>
      <c r="L36" s="4"/>
    </row>
    <row r="37" spans="1:12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</row>
    <row r="38" spans="1:12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</row>
    <row r="39" spans="1:12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</row>
    <row r="40" spans="1:12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rgb="FFFF0000"/>
  </sheetPr>
  <dimension ref="A1:O40"/>
  <sheetViews>
    <sheetView workbookViewId="0"/>
  </sheetViews>
  <sheetFormatPr baseColWidth="10" defaultColWidth="0" defaultRowHeight="14" zeroHeight="1" x14ac:dyDescent="0"/>
  <cols>
    <col min="1" max="1" width="8.6640625" customWidth="1"/>
    <col min="2" max="2" width="60.83203125" customWidth="1"/>
    <col min="3" max="8" width="19.5" customWidth="1"/>
    <col min="9" max="12" width="8.6640625" customWidth="1"/>
    <col min="13" max="13" width="60.83203125" style="50" hidden="1" customWidth="1"/>
    <col min="14" max="14" width="60.83203125" style="51" hidden="1" customWidth="1"/>
    <col min="15" max="15" width="60.83203125" style="52" hidden="1" customWidth="1"/>
  </cols>
  <sheetData>
    <row r="1" spans="1:1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5" ht="18">
      <c r="A2" s="4"/>
      <c r="B2" s="6" t="str">
        <f>IF(T!$D$2=T!$M$2,M2,IF(T!$D$2=T!$N$2,N2,O2))</f>
        <v>Give the asked values in the green cells.</v>
      </c>
      <c r="C2" s="4"/>
      <c r="D2" s="4"/>
      <c r="E2" s="4"/>
      <c r="F2" s="4"/>
      <c r="G2" s="4"/>
      <c r="H2" s="4"/>
      <c r="I2" s="4"/>
      <c r="J2" s="4"/>
      <c r="K2" s="4"/>
      <c r="L2" s="4"/>
      <c r="M2" s="50" t="s">
        <v>25</v>
      </c>
      <c r="N2" s="51" t="s">
        <v>39</v>
      </c>
      <c r="O2" s="52" t="s">
        <v>26</v>
      </c>
    </row>
    <row r="3" spans="1:1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5" ht="28">
      <c r="A4" s="4"/>
      <c r="B4" s="10" t="str">
        <f>IF(T!$D$2=T!$M$2,M4,IF(T!$D$2=T!$N$2,N4,O4))</f>
        <v>We rolled a die 100 times and the individual outcomes came up with the following frequencies:</v>
      </c>
      <c r="C4" s="4"/>
      <c r="D4" s="4"/>
      <c r="E4" s="4"/>
      <c r="F4" s="4"/>
      <c r="G4" s="4"/>
      <c r="H4" s="4"/>
      <c r="I4" s="4"/>
      <c r="J4" s="4"/>
      <c r="K4" s="4"/>
      <c r="L4" s="4"/>
      <c r="M4" s="50" t="s">
        <v>300</v>
      </c>
      <c r="N4" s="51" t="s">
        <v>301</v>
      </c>
      <c r="O4" s="52" t="s">
        <v>299</v>
      </c>
    </row>
    <row r="5" spans="1:1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50" t="s">
        <v>47</v>
      </c>
      <c r="N5" s="51" t="s">
        <v>298</v>
      </c>
      <c r="O5" s="52" t="s">
        <v>295</v>
      </c>
    </row>
    <row r="6" spans="1:15">
      <c r="A6" s="4"/>
      <c r="B6" s="16" t="str">
        <f>IF(T!$D$2=T!$M$2,M5,IF(T!$D$2=T!$N$2,N5,O5))</f>
        <v>Outcome</v>
      </c>
      <c r="C6" s="16" t="str">
        <f>IF(T!$D$2=T!$M$2,M6,IF(T!$D$2=T!$N$2,N6,O6))</f>
        <v>Frequency</v>
      </c>
      <c r="D6" s="4"/>
      <c r="E6" s="4"/>
      <c r="F6" s="4"/>
      <c r="G6" s="4"/>
      <c r="H6" s="4"/>
      <c r="I6" s="4"/>
      <c r="J6" s="4"/>
      <c r="K6" s="4"/>
      <c r="L6" s="4"/>
      <c r="M6" s="50" t="s">
        <v>48</v>
      </c>
      <c r="N6" s="51" t="s">
        <v>297</v>
      </c>
      <c r="O6" s="52" t="s">
        <v>296</v>
      </c>
    </row>
    <row r="7" spans="1:15" ht="16">
      <c r="A7" s="4"/>
      <c r="B7" s="17" t="s">
        <v>38</v>
      </c>
      <c r="C7" s="17" t="s">
        <v>49</v>
      </c>
      <c r="D7" s="4"/>
      <c r="E7" s="4"/>
      <c r="F7" s="4"/>
      <c r="G7" s="4"/>
      <c r="H7" s="4"/>
      <c r="I7" s="4"/>
      <c r="J7" s="4"/>
      <c r="K7" s="4"/>
      <c r="L7" s="4"/>
      <c r="M7" s="50" t="s">
        <v>70</v>
      </c>
      <c r="N7" s="51" t="s">
        <v>281</v>
      </c>
      <c r="O7" s="52" t="s">
        <v>282</v>
      </c>
    </row>
    <row r="8" spans="1:15">
      <c r="A8" s="4"/>
      <c r="B8" s="14">
        <v>1</v>
      </c>
      <c r="C8" s="14">
        <v>17</v>
      </c>
      <c r="D8" s="4"/>
      <c r="E8" s="4"/>
      <c r="F8" s="4"/>
      <c r="G8" s="4"/>
      <c r="H8" s="4"/>
      <c r="I8" s="4"/>
      <c r="J8" s="4"/>
      <c r="K8" s="4"/>
      <c r="L8" s="4"/>
      <c r="M8" s="50" t="s">
        <v>73</v>
      </c>
      <c r="N8" s="51" t="s">
        <v>262</v>
      </c>
      <c r="O8" s="52" t="s">
        <v>105</v>
      </c>
    </row>
    <row r="9" spans="1:15">
      <c r="A9" s="4"/>
      <c r="B9" s="11">
        <v>2</v>
      </c>
      <c r="C9" s="11">
        <v>13</v>
      </c>
      <c r="D9" s="4"/>
      <c r="E9" s="4"/>
      <c r="F9" s="4"/>
      <c r="G9" s="4"/>
      <c r="H9" s="4"/>
      <c r="I9" s="4"/>
      <c r="J9" s="4"/>
      <c r="K9" s="4"/>
      <c r="L9" s="4"/>
      <c r="M9" s="50" t="s">
        <v>71</v>
      </c>
      <c r="N9" s="51" t="s">
        <v>263</v>
      </c>
      <c r="O9" s="52" t="s">
        <v>106</v>
      </c>
    </row>
    <row r="10" spans="1:15">
      <c r="A10" s="4"/>
      <c r="B10" s="11">
        <v>3</v>
      </c>
      <c r="C10" s="11">
        <v>22</v>
      </c>
      <c r="D10" s="4"/>
      <c r="E10" s="4"/>
      <c r="F10" s="4"/>
      <c r="G10" s="4"/>
      <c r="H10" s="4"/>
      <c r="I10" s="4"/>
      <c r="J10" s="4"/>
      <c r="K10" s="4"/>
      <c r="L10" s="4"/>
      <c r="M10" s="50" t="s">
        <v>72</v>
      </c>
      <c r="N10" s="51" t="s">
        <v>264</v>
      </c>
      <c r="O10" s="52" t="s">
        <v>107</v>
      </c>
    </row>
    <row r="11" spans="1:15">
      <c r="A11" s="4"/>
      <c r="B11" s="11">
        <v>4</v>
      </c>
      <c r="C11" s="11">
        <v>8</v>
      </c>
      <c r="D11" s="4"/>
      <c r="E11" s="4"/>
      <c r="F11" s="4"/>
      <c r="G11" s="4"/>
      <c r="H11" s="4"/>
      <c r="I11" s="4"/>
      <c r="J11" s="4"/>
      <c r="K11" s="4"/>
      <c r="L11" s="4"/>
    </row>
    <row r="12" spans="1:15">
      <c r="A12" s="4"/>
      <c r="B12" s="11">
        <v>5</v>
      </c>
      <c r="C12" s="11">
        <v>17</v>
      </c>
      <c r="D12" s="4"/>
      <c r="E12" s="4"/>
      <c r="F12" s="4"/>
      <c r="G12" s="4"/>
      <c r="H12" s="4"/>
      <c r="I12" s="4"/>
      <c r="J12" s="4"/>
      <c r="K12" s="4"/>
      <c r="L12" s="4"/>
      <c r="M12" s="50" t="s">
        <v>60</v>
      </c>
      <c r="N12" s="51" t="s">
        <v>266</v>
      </c>
      <c r="O12" s="52" t="s">
        <v>109</v>
      </c>
    </row>
    <row r="13" spans="1:15">
      <c r="A13" s="4"/>
      <c r="B13" s="11">
        <v>6</v>
      </c>
      <c r="C13" s="11">
        <v>23</v>
      </c>
      <c r="D13" s="4"/>
      <c r="E13" s="4"/>
      <c r="F13" s="4"/>
      <c r="G13" s="4"/>
      <c r="H13" s="4"/>
      <c r="I13" s="4"/>
      <c r="J13" s="4"/>
      <c r="K13" s="4"/>
      <c r="L13" s="4"/>
      <c r="M13" s="50" t="s">
        <v>61</v>
      </c>
      <c r="N13" s="51" t="s">
        <v>267</v>
      </c>
      <c r="O13" s="52" t="s">
        <v>110</v>
      </c>
    </row>
    <row r="14" spans="1:1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50" t="s">
        <v>62</v>
      </c>
      <c r="N14" s="51" t="s">
        <v>268</v>
      </c>
      <c r="O14" s="52" t="s">
        <v>108</v>
      </c>
    </row>
    <row r="15" spans="1:15">
      <c r="A15" s="4"/>
      <c r="B15" s="11" t="str">
        <f>IF(T!$D$2=T!$M$2,M7,IF(T!$D$2=T!$N$2,N7,O7))</f>
        <v>Based on the sample of die rolls give an estimation for …</v>
      </c>
      <c r="C15" s="4"/>
      <c r="D15" s="4"/>
      <c r="E15" s="4"/>
      <c r="F15" s="4"/>
      <c r="G15" s="4"/>
      <c r="H15" s="4"/>
      <c r="I15" s="4"/>
      <c r="J15" s="4"/>
      <c r="K15" s="4"/>
      <c r="L15" s="4"/>
    </row>
    <row r="16" spans="1:1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50" t="s">
        <v>43</v>
      </c>
      <c r="N16" s="51" t="s">
        <v>283</v>
      </c>
      <c r="O16" s="52" t="s">
        <v>289</v>
      </c>
    </row>
    <row r="17" spans="1:15">
      <c r="A17" s="4"/>
      <c r="B17" s="11" t="str">
        <f>IF(T!$D$2=T!$M$2,M8,IF(T!$D$2=T!$N$2,N8,O8))</f>
        <v>… the expected value: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50" t="s">
        <v>56</v>
      </c>
      <c r="N17" s="51" t="s">
        <v>284</v>
      </c>
      <c r="O17" s="52" t="s">
        <v>290</v>
      </c>
    </row>
    <row r="18" spans="1:15">
      <c r="A18" s="4"/>
      <c r="B18" s="11" t="s">
        <v>50</v>
      </c>
      <c r="C18" s="9">
        <f>D38</f>
        <v>3.64</v>
      </c>
      <c r="D18" s="4" t="str">
        <f>IF(T!$D$2=T!$M$2,M12,IF(T!$D$2=T!$N$2,N12,O12))</f>
        <v>the expected value is estimated by the mean</v>
      </c>
      <c r="E18" s="4"/>
      <c r="F18" s="4"/>
      <c r="G18" s="4"/>
      <c r="H18" s="4"/>
      <c r="I18" s="4"/>
      <c r="J18" s="4"/>
      <c r="K18" s="4"/>
      <c r="L18" s="4"/>
      <c r="M18" s="50" t="s">
        <v>66</v>
      </c>
      <c r="N18" s="51" t="s">
        <v>285</v>
      </c>
      <c r="O18" s="52" t="s">
        <v>291</v>
      </c>
    </row>
    <row r="19" spans="1:15">
      <c r="A19" s="4"/>
      <c r="B19" s="4"/>
      <c r="C19" s="18"/>
      <c r="D19" s="18"/>
      <c r="E19" s="4"/>
      <c r="F19" s="4"/>
      <c r="G19" s="4"/>
      <c r="H19" s="4"/>
      <c r="I19" s="4"/>
      <c r="J19" s="4"/>
      <c r="K19" s="4"/>
      <c r="L19" s="4"/>
      <c r="M19" s="50" t="s">
        <v>59</v>
      </c>
      <c r="N19" s="51" t="s">
        <v>286</v>
      </c>
      <c r="O19" s="52" t="s">
        <v>292</v>
      </c>
    </row>
    <row r="20" spans="1:15">
      <c r="A20" s="4"/>
      <c r="B20" s="11" t="str">
        <f>IF(T!$D$2=T!$M$2,M9,IF(T!$D$2=T!$N$2,N9,O9))</f>
        <v>… the theoretical variance:</v>
      </c>
      <c r="C20" s="19"/>
      <c r="D20" s="18"/>
      <c r="E20" s="4"/>
      <c r="F20" s="4"/>
      <c r="G20" s="4"/>
      <c r="H20" s="4"/>
      <c r="I20" s="4"/>
      <c r="J20" s="4"/>
      <c r="K20" s="4"/>
      <c r="L20" s="4"/>
      <c r="M20" s="50" t="s">
        <v>64</v>
      </c>
      <c r="N20" s="51" t="s">
        <v>287</v>
      </c>
      <c r="O20" s="52" t="s">
        <v>293</v>
      </c>
    </row>
    <row r="21" spans="1:15" ht="16">
      <c r="A21" s="4"/>
      <c r="B21" s="11" t="s">
        <v>51</v>
      </c>
      <c r="C21" s="9">
        <f>G38</f>
        <v>3.2630303030303027</v>
      </c>
      <c r="D21" s="4" t="str">
        <f>IF(T!$D$2=T!$M$2,M13,IF(T!$D$2=T!$N$2,N13,O13))</f>
        <v>the theoretical variance is estimated by the corrected empirical variance</v>
      </c>
      <c r="E21" s="4"/>
      <c r="F21" s="4"/>
      <c r="G21" s="4"/>
      <c r="H21" s="4"/>
      <c r="I21" s="4"/>
      <c r="J21" s="4"/>
      <c r="K21" s="4"/>
      <c r="L21" s="4"/>
      <c r="M21" s="50" t="s">
        <v>65</v>
      </c>
      <c r="N21" s="51" t="s">
        <v>288</v>
      </c>
      <c r="O21" s="52" t="s">
        <v>294</v>
      </c>
    </row>
    <row r="22" spans="1:1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1:15">
      <c r="A23" s="4"/>
      <c r="B23" s="11" t="str">
        <f>IF(T!$D$2=T!$M$2,M10,IF(T!$D$2=T!$N$2,N10,O10))</f>
        <v>… the theoretical standard deviation: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50" t="s">
        <v>54</v>
      </c>
      <c r="N23" s="51" t="s">
        <v>258</v>
      </c>
      <c r="O23" s="52" t="s">
        <v>100</v>
      </c>
    </row>
    <row r="24" spans="1:15">
      <c r="A24" s="4"/>
      <c r="B24" s="11" t="s">
        <v>52</v>
      </c>
      <c r="C24" s="9">
        <f>SQRT(C21)</f>
        <v>1.8063859784194247</v>
      </c>
      <c r="D24" s="4" t="str">
        <f>IF(T!$D$2=T!$M$2,M14,IF(T!$D$2=T!$N$2,N14,O14))</f>
        <v>the theoretical standard deviation is estimated by the corrected empirical standard deviation</v>
      </c>
      <c r="E24" s="4"/>
      <c r="F24" s="4"/>
      <c r="G24" s="4"/>
      <c r="H24" s="4"/>
      <c r="I24" s="4"/>
      <c r="J24" s="4"/>
      <c r="K24" s="4"/>
      <c r="L24" s="4"/>
      <c r="M24" s="50" t="s">
        <v>0</v>
      </c>
      <c r="N24" s="51" t="s">
        <v>259</v>
      </c>
      <c r="O24" s="52" t="s">
        <v>101</v>
      </c>
    </row>
    <row r="25" spans="1:1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50" t="s">
        <v>63</v>
      </c>
      <c r="N25" s="51" t="s">
        <v>260</v>
      </c>
      <c r="O25" s="52" t="s">
        <v>103</v>
      </c>
    </row>
    <row r="26" spans="1:1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1:15" ht="59" customHeight="1">
      <c r="A27" s="4"/>
      <c r="B27" s="5" t="str">
        <f>IF(T!$D$2=T!$M$2,M16,IF(T!$D$2=T!$N$2,N16,O16))</f>
        <v>outcome value</v>
      </c>
      <c r="C27" s="5" t="str">
        <f>IF(T!$D$2=T!$M$2,M17,IF(T!$D$2=T!$N$2,N17,O17))</f>
        <v>outcome frequency</v>
      </c>
      <c r="D27" s="5" t="str">
        <f>IF(T!$D$2=T!$M$2,M18,IF(T!$D$2=T!$N$2,N18,O18))</f>
        <v>outcome frequency times outcome value</v>
      </c>
      <c r="E27" s="5" t="str">
        <f>IF(T!$D$2=T!$M$2,M19,IF(T!$D$2=T!$N$2,N19,O19))</f>
        <v>deviation of outcome value from average</v>
      </c>
      <c r="F27" s="5" t="str">
        <f>IF(T!$D$2=T!$M$2,M20,IF(T!$D$2=T!$N$2,N20,O20))</f>
        <v>squared deviation of outcome value from average</v>
      </c>
      <c r="G27" s="5" t="str">
        <f>IF(T!$D$2=T!$M$2,M21,IF(T!$D$2=T!$N$2,N21,O21))</f>
        <v>outcome frequency times squared deviation</v>
      </c>
      <c r="H27" s="4"/>
      <c r="I27" s="4"/>
      <c r="J27" s="4"/>
      <c r="K27" s="4"/>
      <c r="L27" s="4"/>
    </row>
    <row r="28" spans="1:15" ht="17">
      <c r="A28" s="4"/>
      <c r="B28" s="54" t="s">
        <v>38</v>
      </c>
      <c r="C28" s="54" t="s">
        <v>49</v>
      </c>
      <c r="D28" s="4" t="s">
        <v>57</v>
      </c>
      <c r="E28" s="4" t="s">
        <v>58</v>
      </c>
      <c r="F28" s="4" t="s">
        <v>67</v>
      </c>
      <c r="G28" s="4" t="s">
        <v>68</v>
      </c>
      <c r="H28" s="4"/>
      <c r="I28" s="4"/>
      <c r="J28" s="4"/>
      <c r="K28" s="4"/>
      <c r="L28" s="4"/>
    </row>
    <row r="29" spans="1:15">
      <c r="A29" s="4"/>
      <c r="B29" s="4">
        <v>1</v>
      </c>
      <c r="C29" s="4">
        <v>17</v>
      </c>
      <c r="D29" s="4">
        <f t="shared" ref="D29:D34" si="0">C29*B29</f>
        <v>17</v>
      </c>
      <c r="E29" s="4">
        <f t="shared" ref="E29:E34" si="1">B29-$D$38</f>
        <v>-2.64</v>
      </c>
      <c r="F29" s="4">
        <f t="shared" ref="F29:F34" si="2">E29^2</f>
        <v>6.9696000000000007</v>
      </c>
      <c r="G29" s="4">
        <f t="shared" ref="G29:G34" si="3">C29*F29</f>
        <v>118.48320000000001</v>
      </c>
      <c r="H29" s="4"/>
      <c r="I29" s="4"/>
      <c r="J29" s="4"/>
      <c r="K29" s="4"/>
      <c r="L29" s="4"/>
    </row>
    <row r="30" spans="1:15">
      <c r="A30" s="4"/>
      <c r="B30" s="4">
        <v>2</v>
      </c>
      <c r="C30" s="4">
        <v>13</v>
      </c>
      <c r="D30" s="4">
        <f t="shared" si="0"/>
        <v>26</v>
      </c>
      <c r="E30" s="4">
        <f t="shared" si="1"/>
        <v>-1.6400000000000001</v>
      </c>
      <c r="F30" s="4">
        <f t="shared" si="2"/>
        <v>2.6896000000000004</v>
      </c>
      <c r="G30" s="4">
        <f t="shared" si="3"/>
        <v>34.964800000000004</v>
      </c>
      <c r="H30" s="4"/>
      <c r="I30" s="4"/>
      <c r="J30" s="4"/>
      <c r="K30" s="4"/>
      <c r="L30" s="4"/>
    </row>
    <row r="31" spans="1:15">
      <c r="A31" s="4"/>
      <c r="B31" s="4">
        <v>3</v>
      </c>
      <c r="C31" s="4">
        <v>22</v>
      </c>
      <c r="D31" s="4">
        <f t="shared" si="0"/>
        <v>66</v>
      </c>
      <c r="E31" s="4">
        <f t="shared" si="1"/>
        <v>-0.64000000000000012</v>
      </c>
      <c r="F31" s="4">
        <f t="shared" si="2"/>
        <v>0.40960000000000019</v>
      </c>
      <c r="G31" s="4">
        <f t="shared" si="3"/>
        <v>9.0112000000000041</v>
      </c>
      <c r="H31" s="4"/>
      <c r="I31" s="4"/>
      <c r="J31" s="4"/>
      <c r="K31" s="4"/>
      <c r="L31" s="4"/>
    </row>
    <row r="32" spans="1:15">
      <c r="A32" s="4"/>
      <c r="B32" s="4">
        <v>4</v>
      </c>
      <c r="C32" s="4">
        <v>8</v>
      </c>
      <c r="D32" s="4">
        <f t="shared" si="0"/>
        <v>32</v>
      </c>
      <c r="E32" s="4">
        <f t="shared" si="1"/>
        <v>0.35999999999999988</v>
      </c>
      <c r="F32" s="4">
        <f t="shared" si="2"/>
        <v>0.12959999999999991</v>
      </c>
      <c r="G32" s="4">
        <f t="shared" si="3"/>
        <v>1.0367999999999993</v>
      </c>
      <c r="H32" s="4"/>
      <c r="I32" s="4"/>
      <c r="J32" s="4"/>
      <c r="K32" s="4"/>
      <c r="L32" s="4"/>
    </row>
    <row r="33" spans="1:12">
      <c r="A33" s="4"/>
      <c r="B33" s="4">
        <v>5</v>
      </c>
      <c r="C33" s="4">
        <v>17</v>
      </c>
      <c r="D33" s="4">
        <f t="shared" si="0"/>
        <v>85</v>
      </c>
      <c r="E33" s="4">
        <f t="shared" si="1"/>
        <v>1.3599999999999999</v>
      </c>
      <c r="F33" s="4">
        <f t="shared" si="2"/>
        <v>1.8495999999999997</v>
      </c>
      <c r="G33" s="4">
        <f t="shared" si="3"/>
        <v>31.443199999999994</v>
      </c>
      <c r="H33" s="4"/>
      <c r="I33" s="4"/>
      <c r="J33" s="4"/>
      <c r="K33" s="4"/>
      <c r="L33" s="4"/>
    </row>
    <row r="34" spans="1:12">
      <c r="A34" s="4"/>
      <c r="B34" s="4">
        <v>6</v>
      </c>
      <c r="C34" s="4">
        <v>23</v>
      </c>
      <c r="D34" s="4">
        <f t="shared" si="0"/>
        <v>138</v>
      </c>
      <c r="E34" s="4">
        <f t="shared" si="1"/>
        <v>2.36</v>
      </c>
      <c r="F34" s="4">
        <f t="shared" si="2"/>
        <v>5.5695999999999994</v>
      </c>
      <c r="G34" s="4">
        <f t="shared" si="3"/>
        <v>128.10079999999999</v>
      </c>
      <c r="H34" s="4"/>
      <c r="I34" s="4"/>
      <c r="J34" s="4"/>
      <c r="K34" s="4"/>
      <c r="L34" s="4"/>
    </row>
    <row r="35" spans="1:12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</row>
    <row r="36" spans="1:12" ht="28">
      <c r="A36" s="4"/>
      <c r="B36" s="4"/>
      <c r="C36" s="5" t="str">
        <f>IF(T!$D$2=T!$M$2,M23,IF(T!$D$2=T!$N$2,N23,O23))</f>
        <v>total number of elements in sample</v>
      </c>
      <c r="D36" s="5" t="str">
        <f>IF(T!$D$2=T!$M$2,M24,IF(T!$D$2=T!$N$2,N24,O24))</f>
        <v>mean</v>
      </c>
      <c r="E36" s="5"/>
      <c r="F36" s="4"/>
      <c r="G36" s="5" t="str">
        <f>IF(T!$D$2=T!$M$2,M25,IF(T!$D$2=T!$N$2,N25,O25))</f>
        <v>empirical variance (corrected)</v>
      </c>
      <c r="H36" s="4"/>
      <c r="I36" s="4"/>
      <c r="J36" s="4"/>
      <c r="K36" s="4"/>
      <c r="L36" s="4"/>
    </row>
    <row r="37" spans="1:12" ht="17">
      <c r="A37" s="4"/>
      <c r="B37" s="4"/>
      <c r="C37" s="4" t="s">
        <v>55</v>
      </c>
      <c r="D37" s="4" t="s">
        <v>69</v>
      </c>
      <c r="E37" s="4"/>
      <c r="F37" s="4"/>
      <c r="G37" s="4" t="s">
        <v>74</v>
      </c>
      <c r="H37" s="4"/>
      <c r="I37" s="4"/>
      <c r="J37" s="4"/>
      <c r="K37" s="4"/>
      <c r="L37" s="4"/>
    </row>
    <row r="38" spans="1:12">
      <c r="A38" s="4"/>
      <c r="B38" s="4"/>
      <c r="C38" s="4">
        <f>SUM(C29:C34)</f>
        <v>100</v>
      </c>
      <c r="D38" s="4">
        <f>SUM(D29:D34)/C38</f>
        <v>3.64</v>
      </c>
      <c r="E38" s="4"/>
      <c r="F38" s="4"/>
      <c r="G38" s="4">
        <f>SUM(G29:G34)/(C38-1)</f>
        <v>3.2630303030303027</v>
      </c>
      <c r="H38" s="4"/>
      <c r="I38" s="4"/>
      <c r="J38" s="4"/>
      <c r="K38" s="4"/>
      <c r="L38" s="4"/>
    </row>
    <row r="39" spans="1:12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</row>
    <row r="40" spans="1:12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</row>
  </sheetData>
  <pageMargins left="0.75" right="0.75" top="1" bottom="1" header="0.5" footer="0.5"/>
  <drawing r:id="rId1"/>
  <legacyDrawing r:id="rId2"/>
  <oleObjects>
    <mc:AlternateContent xmlns:mc="http://schemas.openxmlformats.org/markup-compatibility/2006">
      <mc:Choice Requires="x14">
        <oleObject progId="Equation.3" shapeId="30721" r:id="rId3">
          <objectPr defaultSize="0" r:id="rId4">
            <anchor moveWithCells="1">
              <from>
                <xdr:col>4</xdr:col>
                <xdr:colOff>812800</xdr:colOff>
                <xdr:row>17</xdr:row>
                <xdr:rowOff>25400</xdr:rowOff>
              </from>
              <to>
                <xdr:col>5</xdr:col>
                <xdr:colOff>419100</xdr:colOff>
                <xdr:row>19</xdr:row>
                <xdr:rowOff>127000</xdr:rowOff>
              </to>
            </anchor>
          </objectPr>
        </oleObject>
      </mc:Choice>
      <mc:Fallback>
        <oleObject progId="Equation.3" shapeId="30721" r:id="rId3"/>
      </mc:Fallback>
    </mc:AlternateContent>
    <mc:AlternateContent xmlns:mc="http://schemas.openxmlformats.org/markup-compatibility/2006">
      <mc:Choice Requires="x14">
        <oleObject progId="Equation.3" shapeId="30722" r:id="rId5">
          <objectPr defaultSize="0" r:id="rId6">
            <anchor moveWithCells="1">
              <from>
                <xdr:col>5</xdr:col>
                <xdr:colOff>863600</xdr:colOff>
                <xdr:row>20</xdr:row>
                <xdr:rowOff>12700</xdr:rowOff>
              </from>
              <to>
                <xdr:col>6</xdr:col>
                <xdr:colOff>965200</xdr:colOff>
                <xdr:row>22</xdr:row>
                <xdr:rowOff>101600</xdr:rowOff>
              </to>
            </anchor>
          </objectPr>
        </oleObject>
      </mc:Choice>
      <mc:Fallback>
        <oleObject progId="Equation.3" shapeId="30722" r:id="rId5"/>
      </mc:Fallback>
    </mc:AlternateContent>
    <mc:AlternateContent xmlns:mc="http://schemas.openxmlformats.org/markup-compatibility/2006">
      <mc:Choice Requires="x14">
        <oleObject progId="Equation.3" shapeId="30724" r:id="rId7">
          <objectPr defaultSize="0" r:id="rId8">
            <anchor moveWithCells="1">
              <from>
                <xdr:col>6</xdr:col>
                <xdr:colOff>1079500</xdr:colOff>
                <xdr:row>22</xdr:row>
                <xdr:rowOff>76200</xdr:rowOff>
              </from>
              <to>
                <xdr:col>7</xdr:col>
                <xdr:colOff>1168400</xdr:colOff>
                <xdr:row>25</xdr:row>
                <xdr:rowOff>50800</xdr:rowOff>
              </to>
            </anchor>
          </objectPr>
        </oleObject>
      </mc:Choice>
      <mc:Fallback>
        <oleObject progId="Equation.3" shapeId="30724" r:id="rId7"/>
      </mc:Fallback>
    </mc:AlternateContent>
  </oleObjects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8000"/>
  </sheetPr>
  <dimension ref="A1:O61"/>
  <sheetViews>
    <sheetView workbookViewId="0"/>
  </sheetViews>
  <sheetFormatPr baseColWidth="10" defaultColWidth="0" defaultRowHeight="14" customHeight="1" zeroHeight="1" x14ac:dyDescent="0"/>
  <cols>
    <col min="1" max="1" width="8.6640625" customWidth="1"/>
    <col min="2" max="2" width="60.83203125" customWidth="1"/>
    <col min="3" max="3" width="19.5" customWidth="1"/>
    <col min="4" max="4" width="3.83203125" customWidth="1"/>
    <col min="5" max="8" width="19.5" customWidth="1"/>
    <col min="9" max="12" width="8.6640625" customWidth="1"/>
    <col min="13" max="13" width="60.83203125" hidden="1" customWidth="1"/>
    <col min="14" max="14" width="60.83203125" style="8" hidden="1" customWidth="1"/>
    <col min="15" max="15" width="60.83203125" style="12" hidden="1" customWidth="1"/>
  </cols>
  <sheetData>
    <row r="1" spans="1:1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5" ht="18">
      <c r="A2" s="4"/>
      <c r="B2" s="6" t="str">
        <f>IF(T!$D$2=T!$M$2,M2,IF(T!$D$2=T!$N$2,N2,O2))</f>
        <v>Give the asked values in the green cells.</v>
      </c>
      <c r="C2" s="4"/>
      <c r="D2" s="4"/>
      <c r="E2" s="4"/>
      <c r="F2" s="4"/>
      <c r="G2" s="4"/>
      <c r="H2" s="4"/>
      <c r="I2" s="4"/>
      <c r="J2" s="4"/>
      <c r="K2" s="4"/>
      <c r="L2" s="4"/>
      <c r="M2" s="1" t="s">
        <v>25</v>
      </c>
      <c r="N2" s="2" t="s">
        <v>39</v>
      </c>
      <c r="O2" s="3" t="s">
        <v>26</v>
      </c>
    </row>
    <row r="3" spans="1:1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5" ht="28">
      <c r="A4" s="4"/>
      <c r="B4" s="10" t="str">
        <f>IF(T!$D$2=T!$M$2,M4,IF(T!$D$2=T!$N$2,N4,O4))</f>
        <v>1000 people between 40 and 65 years old were examined about the number of permanent teeth they still have.</v>
      </c>
      <c r="C4" s="4"/>
      <c r="D4" s="4"/>
      <c r="E4" s="4"/>
      <c r="F4" s="4"/>
      <c r="G4" s="4"/>
      <c r="H4" s="4"/>
      <c r="I4" s="4"/>
      <c r="J4" s="4"/>
      <c r="K4" s="4"/>
      <c r="L4" s="4"/>
      <c r="M4" t="s">
        <v>270</v>
      </c>
      <c r="N4" s="8" t="s">
        <v>271</v>
      </c>
      <c r="O4" s="12" t="s">
        <v>272</v>
      </c>
    </row>
    <row r="5" spans="1:1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t="s">
        <v>79</v>
      </c>
      <c r="N5" s="8" t="s">
        <v>274</v>
      </c>
      <c r="O5" s="12" t="s">
        <v>273</v>
      </c>
    </row>
    <row r="6" spans="1:15" ht="45" customHeight="1">
      <c r="A6" s="4"/>
      <c r="B6" s="16" t="str">
        <f>IF(T!$D$2=T!$M$2,M5,IF(T!$D$2=T!$N$2,N5,O5))</f>
        <v>the number of permanent teeth still existing at the time of examination</v>
      </c>
      <c r="C6" s="16" t="str">
        <f>IF(T!$D$2=T!$M$2,M6,IF(T!$D$2=T!$N$2,N6,O6))</f>
        <v>freuquency:</v>
      </c>
      <c r="D6" s="5"/>
      <c r="E6" s="5"/>
      <c r="F6" s="5"/>
      <c r="G6" s="5"/>
      <c r="H6" s="4"/>
      <c r="I6" s="4"/>
      <c r="J6" s="4"/>
      <c r="K6" s="4"/>
      <c r="L6" s="4"/>
      <c r="M6" t="s">
        <v>53</v>
      </c>
      <c r="N6" s="51" t="s">
        <v>253</v>
      </c>
      <c r="O6" s="52" t="s">
        <v>95</v>
      </c>
    </row>
    <row r="7" spans="1:15" ht="16">
      <c r="A7" s="4"/>
      <c r="B7" s="17" t="s">
        <v>38</v>
      </c>
      <c r="C7" s="17" t="s">
        <v>49</v>
      </c>
      <c r="D7" s="4"/>
      <c r="E7" s="4"/>
      <c r="F7" s="4"/>
      <c r="G7" s="4"/>
      <c r="H7" s="4"/>
      <c r="I7" s="4"/>
      <c r="J7" s="4"/>
      <c r="K7" s="4"/>
      <c r="L7" s="4"/>
      <c r="M7" t="s">
        <v>75</v>
      </c>
      <c r="N7" s="51" t="s">
        <v>275</v>
      </c>
      <c r="O7" s="52" t="s">
        <v>278</v>
      </c>
    </row>
    <row r="8" spans="1:15">
      <c r="A8" s="4"/>
      <c r="B8" s="14">
        <v>0</v>
      </c>
      <c r="C8" s="14">
        <v>51</v>
      </c>
      <c r="D8" s="4"/>
      <c r="E8" s="4"/>
      <c r="F8" s="4"/>
      <c r="G8" s="4"/>
      <c r="H8" s="4"/>
      <c r="I8" s="4"/>
      <c r="J8" s="4"/>
      <c r="K8" s="4"/>
      <c r="L8" s="4"/>
      <c r="M8" t="s">
        <v>76</v>
      </c>
      <c r="N8" s="51" t="s">
        <v>276</v>
      </c>
      <c r="O8" s="52" t="s">
        <v>279</v>
      </c>
    </row>
    <row r="9" spans="1:15">
      <c r="A9" s="4"/>
      <c r="B9" s="14">
        <v>1</v>
      </c>
      <c r="C9" s="14">
        <v>3</v>
      </c>
      <c r="D9" s="4"/>
      <c r="E9" s="4"/>
      <c r="F9" s="4"/>
      <c r="G9" s="4"/>
      <c r="H9" s="4"/>
      <c r="I9" s="4"/>
      <c r="J9" s="4"/>
      <c r="K9" s="4"/>
      <c r="L9" s="4"/>
      <c r="M9" t="s">
        <v>77</v>
      </c>
      <c r="N9" s="51" t="s">
        <v>277</v>
      </c>
      <c r="O9" s="52" t="s">
        <v>280</v>
      </c>
    </row>
    <row r="10" spans="1:15">
      <c r="A10" s="4"/>
      <c r="B10" s="11">
        <v>2</v>
      </c>
      <c r="C10" s="11">
        <v>5</v>
      </c>
      <c r="D10" s="4"/>
      <c r="E10" s="4"/>
      <c r="F10" s="4"/>
      <c r="G10" s="4"/>
      <c r="H10" s="4"/>
      <c r="I10" s="4"/>
      <c r="J10" s="4"/>
      <c r="K10" s="4"/>
      <c r="L10" s="4"/>
      <c r="M10" t="s">
        <v>78</v>
      </c>
      <c r="N10" s="51" t="s">
        <v>257</v>
      </c>
      <c r="O10" s="52" t="s">
        <v>99</v>
      </c>
    </row>
    <row r="11" spans="1:15">
      <c r="A11" s="4"/>
      <c r="B11" s="11">
        <v>3</v>
      </c>
      <c r="C11" s="11">
        <v>6</v>
      </c>
      <c r="D11" s="4"/>
      <c r="E11" s="4"/>
      <c r="F11" s="4"/>
      <c r="G11" s="4"/>
      <c r="H11" s="4"/>
      <c r="I11" s="4"/>
      <c r="J11" s="4"/>
      <c r="K11" s="4"/>
      <c r="L11" s="4"/>
    </row>
    <row r="12" spans="1:15">
      <c r="A12" s="4"/>
      <c r="B12" s="11">
        <v>4</v>
      </c>
      <c r="C12" s="11">
        <v>4</v>
      </c>
      <c r="D12" s="4"/>
      <c r="E12" s="4"/>
      <c r="F12" s="4"/>
      <c r="G12" s="4"/>
      <c r="H12" s="4"/>
      <c r="I12" s="4"/>
      <c r="J12" s="4"/>
      <c r="K12" s="4"/>
      <c r="L12" s="4"/>
      <c r="M12" t="s">
        <v>54</v>
      </c>
      <c r="N12" s="8" t="s">
        <v>258</v>
      </c>
      <c r="O12" s="12" t="s">
        <v>100</v>
      </c>
    </row>
    <row r="13" spans="1:15">
      <c r="A13" s="4"/>
      <c r="B13" s="11">
        <v>5</v>
      </c>
      <c r="C13" s="11">
        <v>8</v>
      </c>
      <c r="D13" s="4"/>
      <c r="E13" s="4"/>
      <c r="F13" s="4"/>
      <c r="G13" s="4"/>
      <c r="H13" s="4"/>
      <c r="I13" s="4"/>
      <c r="J13" s="4"/>
      <c r="K13" s="4"/>
      <c r="L13" s="4"/>
      <c r="M13" t="s">
        <v>0</v>
      </c>
      <c r="N13" s="8" t="s">
        <v>259</v>
      </c>
      <c r="O13" s="12" t="s">
        <v>101</v>
      </c>
    </row>
    <row r="14" spans="1:15">
      <c r="A14" s="4"/>
      <c r="B14" s="11">
        <v>6</v>
      </c>
      <c r="C14" s="11">
        <v>13</v>
      </c>
      <c r="D14" s="4"/>
      <c r="E14" s="4"/>
      <c r="F14" s="4"/>
      <c r="G14" s="4"/>
      <c r="H14" s="4"/>
      <c r="I14" s="4"/>
      <c r="J14" s="4"/>
      <c r="K14" s="4"/>
      <c r="L14" s="4"/>
      <c r="M14" t="s">
        <v>102</v>
      </c>
      <c r="N14" s="8" t="s">
        <v>260</v>
      </c>
      <c r="O14" s="12" t="s">
        <v>103</v>
      </c>
    </row>
    <row r="15" spans="1:15">
      <c r="A15" s="4"/>
      <c r="B15" s="11">
        <v>7</v>
      </c>
      <c r="C15" s="11">
        <v>11</v>
      </c>
      <c r="D15" s="4"/>
      <c r="E15" s="4"/>
      <c r="F15" s="4"/>
      <c r="G15" s="4"/>
      <c r="H15" s="4"/>
      <c r="I15" s="4"/>
      <c r="J15" s="4"/>
      <c r="K15" s="4"/>
      <c r="L15" s="4"/>
    </row>
    <row r="16" spans="1:15">
      <c r="A16" s="4"/>
      <c r="B16" s="11">
        <v>8</v>
      </c>
      <c r="C16" s="11">
        <v>14</v>
      </c>
      <c r="D16" s="4"/>
      <c r="E16" s="4"/>
      <c r="F16" s="4"/>
      <c r="G16" s="4"/>
      <c r="H16" s="4"/>
      <c r="I16" s="4"/>
      <c r="J16" s="4"/>
      <c r="K16" s="4"/>
      <c r="L16" s="4"/>
      <c r="M16" t="s">
        <v>80</v>
      </c>
      <c r="N16" s="8" t="s">
        <v>269</v>
      </c>
      <c r="O16" s="12" t="s">
        <v>104</v>
      </c>
    </row>
    <row r="17" spans="1:15">
      <c r="A17" s="4"/>
      <c r="B17" s="11">
        <v>9</v>
      </c>
      <c r="C17" s="11">
        <v>14</v>
      </c>
      <c r="D17" s="4"/>
      <c r="E17" s="4"/>
      <c r="F17" s="4"/>
      <c r="G17" s="4"/>
      <c r="H17" s="4"/>
      <c r="I17" s="4"/>
      <c r="J17" s="4"/>
      <c r="K17" s="4"/>
      <c r="L17" s="4"/>
      <c r="M17" t="s">
        <v>73</v>
      </c>
      <c r="N17" s="8" t="s">
        <v>262</v>
      </c>
      <c r="O17" s="12" t="s">
        <v>105</v>
      </c>
    </row>
    <row r="18" spans="1:15">
      <c r="A18" s="4"/>
      <c r="B18" s="11">
        <v>10</v>
      </c>
      <c r="C18" s="11">
        <v>19</v>
      </c>
      <c r="D18" s="4"/>
      <c r="E18" s="4"/>
      <c r="F18" s="4"/>
      <c r="G18" s="4"/>
      <c r="H18" s="4"/>
      <c r="I18" s="4"/>
      <c r="J18" s="4"/>
      <c r="K18" s="4"/>
      <c r="L18" s="4"/>
      <c r="M18" t="s">
        <v>71</v>
      </c>
      <c r="N18" s="8" t="s">
        <v>263</v>
      </c>
      <c r="O18" s="12" t="s">
        <v>106</v>
      </c>
    </row>
    <row r="19" spans="1:15">
      <c r="A19" s="4"/>
      <c r="B19" s="11">
        <v>11</v>
      </c>
      <c r="C19" s="11">
        <v>15</v>
      </c>
      <c r="D19" s="4"/>
      <c r="E19" s="4"/>
      <c r="F19" s="4"/>
      <c r="G19" s="4"/>
      <c r="H19" s="4"/>
      <c r="I19" s="4"/>
      <c r="J19" s="4"/>
      <c r="K19" s="4"/>
      <c r="L19" s="4"/>
      <c r="M19" t="s">
        <v>72</v>
      </c>
      <c r="N19" s="8" t="s">
        <v>264</v>
      </c>
      <c r="O19" s="12" t="s">
        <v>107</v>
      </c>
    </row>
    <row r="20" spans="1:15">
      <c r="A20" s="4"/>
      <c r="B20" s="11">
        <v>12</v>
      </c>
      <c r="C20" s="11">
        <v>13</v>
      </c>
      <c r="D20" s="4"/>
      <c r="E20" s="4"/>
      <c r="F20" s="4"/>
      <c r="G20" s="4"/>
      <c r="H20" s="4"/>
      <c r="I20" s="4"/>
      <c r="J20" s="4"/>
      <c r="K20" s="4"/>
      <c r="L20" s="4"/>
    </row>
    <row r="21" spans="1:15">
      <c r="A21" s="4"/>
      <c r="B21" s="11">
        <v>13</v>
      </c>
      <c r="C21" s="11">
        <v>19</v>
      </c>
      <c r="D21" s="4"/>
      <c r="E21" s="4"/>
      <c r="F21" s="4"/>
      <c r="G21" s="4"/>
      <c r="H21" s="4"/>
      <c r="I21" s="4"/>
      <c r="J21" s="4"/>
      <c r="K21" s="4"/>
      <c r="L21" s="4"/>
      <c r="M21" t="s">
        <v>60</v>
      </c>
      <c r="N21" s="8" t="s">
        <v>266</v>
      </c>
      <c r="O21" s="12" t="s">
        <v>109</v>
      </c>
    </row>
    <row r="22" spans="1:15">
      <c r="A22" s="4"/>
      <c r="B22" s="11">
        <v>14</v>
      </c>
      <c r="C22" s="11">
        <v>21</v>
      </c>
      <c r="D22" s="4"/>
      <c r="E22" s="4"/>
      <c r="F22" s="4"/>
      <c r="G22" s="4"/>
      <c r="H22" s="4"/>
      <c r="I22" s="4"/>
      <c r="J22" s="4"/>
      <c r="K22" s="4"/>
      <c r="L22" s="4"/>
      <c r="M22" t="s">
        <v>61</v>
      </c>
      <c r="N22" s="8" t="s">
        <v>267</v>
      </c>
      <c r="O22" s="12" t="s">
        <v>110</v>
      </c>
    </row>
    <row r="23" spans="1:15">
      <c r="A23" s="4"/>
      <c r="B23" s="11">
        <v>15</v>
      </c>
      <c r="C23" s="11">
        <v>24</v>
      </c>
      <c r="D23" s="4"/>
      <c r="E23" s="4"/>
      <c r="F23" s="4"/>
      <c r="G23" s="4"/>
      <c r="H23" s="4"/>
      <c r="I23" s="4"/>
      <c r="J23" s="4"/>
      <c r="K23" s="4"/>
      <c r="L23" s="4"/>
      <c r="M23" t="s">
        <v>62</v>
      </c>
      <c r="N23" s="8" t="s">
        <v>268</v>
      </c>
      <c r="O23" s="12" t="s">
        <v>108</v>
      </c>
    </row>
    <row r="24" spans="1:15">
      <c r="A24" s="4"/>
      <c r="B24" s="11">
        <v>16</v>
      </c>
      <c r="C24" s="11">
        <v>30</v>
      </c>
      <c r="D24" s="4"/>
      <c r="E24" s="4"/>
      <c r="F24" s="4"/>
      <c r="G24" s="4"/>
      <c r="H24" s="4"/>
      <c r="I24" s="4"/>
      <c r="J24" s="4"/>
      <c r="K24" s="4"/>
      <c r="L24" s="4"/>
    </row>
    <row r="25" spans="1:15">
      <c r="A25" s="4"/>
      <c r="B25" s="11">
        <v>17</v>
      </c>
      <c r="C25" s="11">
        <v>34</v>
      </c>
      <c r="D25" s="4"/>
      <c r="E25" s="4"/>
      <c r="F25" s="4"/>
      <c r="G25" s="4"/>
      <c r="H25" s="4"/>
      <c r="I25" s="4"/>
      <c r="J25" s="4"/>
      <c r="K25" s="4"/>
      <c r="L25" s="4"/>
    </row>
    <row r="26" spans="1:15">
      <c r="A26" s="4"/>
      <c r="B26" s="11">
        <v>18</v>
      </c>
      <c r="C26" s="11">
        <v>31</v>
      </c>
      <c r="D26" s="4"/>
      <c r="E26" s="4"/>
      <c r="F26" s="4"/>
      <c r="G26" s="4"/>
      <c r="H26" s="4"/>
      <c r="I26" s="4"/>
      <c r="J26" s="4"/>
      <c r="K26" s="4"/>
      <c r="L26" s="4"/>
    </row>
    <row r="27" spans="1:15">
      <c r="A27" s="4"/>
      <c r="B27" s="11">
        <v>19</v>
      </c>
      <c r="C27" s="11">
        <v>53</v>
      </c>
      <c r="D27" s="4"/>
      <c r="E27" s="4"/>
      <c r="F27" s="4"/>
      <c r="G27" s="4"/>
      <c r="H27" s="4"/>
      <c r="I27" s="4"/>
      <c r="J27" s="4"/>
      <c r="K27" s="4"/>
      <c r="L27" s="4"/>
    </row>
    <row r="28" spans="1:15">
      <c r="A28" s="4"/>
      <c r="B28" s="11">
        <v>20</v>
      </c>
      <c r="C28" s="11">
        <v>57</v>
      </c>
      <c r="D28" s="4"/>
      <c r="E28" s="4"/>
      <c r="F28" s="4"/>
      <c r="G28" s="4"/>
      <c r="H28" s="4"/>
      <c r="I28" s="4"/>
      <c r="J28" s="4"/>
      <c r="K28" s="4"/>
      <c r="L28" s="4"/>
    </row>
    <row r="29" spans="1:15">
      <c r="A29" s="4"/>
      <c r="B29" s="11">
        <v>21</v>
      </c>
      <c r="C29" s="11">
        <v>70</v>
      </c>
      <c r="D29" s="4"/>
      <c r="E29" s="4"/>
      <c r="F29" s="4"/>
      <c r="G29" s="4"/>
      <c r="H29" s="4"/>
      <c r="I29" s="4"/>
      <c r="J29" s="4"/>
      <c r="K29" s="4"/>
      <c r="L29" s="4"/>
    </row>
    <row r="30" spans="1:15">
      <c r="A30" s="4"/>
      <c r="B30" s="11">
        <v>22</v>
      </c>
      <c r="C30" s="11">
        <v>87</v>
      </c>
      <c r="D30" s="4"/>
      <c r="E30" s="4"/>
      <c r="F30" s="4"/>
      <c r="G30" s="4"/>
      <c r="H30" s="4"/>
      <c r="I30" s="4"/>
      <c r="J30" s="4"/>
      <c r="K30" s="4"/>
      <c r="L30" s="4"/>
    </row>
    <row r="31" spans="1:15">
      <c r="A31" s="4"/>
      <c r="B31" s="11">
        <v>23</v>
      </c>
      <c r="C31" s="11">
        <v>67</v>
      </c>
      <c r="D31" s="4"/>
      <c r="E31" s="4"/>
      <c r="F31" s="4"/>
      <c r="G31" s="4"/>
      <c r="H31" s="4"/>
      <c r="I31" s="4"/>
      <c r="J31" s="4"/>
      <c r="K31" s="4"/>
      <c r="L31" s="4"/>
    </row>
    <row r="32" spans="1:15">
      <c r="A32" s="4"/>
      <c r="B32" s="11">
        <v>24</v>
      </c>
      <c r="C32" s="11">
        <v>45</v>
      </c>
      <c r="D32" s="4"/>
      <c r="E32" s="4"/>
      <c r="F32" s="4"/>
      <c r="G32" s="4"/>
      <c r="H32" s="4"/>
      <c r="I32" s="4"/>
      <c r="J32" s="4"/>
      <c r="K32" s="4"/>
      <c r="L32" s="4"/>
    </row>
    <row r="33" spans="1:12">
      <c r="A33" s="4"/>
      <c r="B33" s="11">
        <v>25</v>
      </c>
      <c r="C33" s="11">
        <v>56</v>
      </c>
      <c r="D33" s="4"/>
      <c r="E33" s="4"/>
      <c r="F33" s="4"/>
      <c r="G33" s="4"/>
      <c r="H33" s="4"/>
      <c r="I33" s="4"/>
      <c r="J33" s="4"/>
      <c r="K33" s="4"/>
      <c r="L33" s="4"/>
    </row>
    <row r="34" spans="1:12">
      <c r="A34" s="4"/>
      <c r="B34" s="11">
        <v>26</v>
      </c>
      <c r="C34" s="11">
        <v>43</v>
      </c>
      <c r="D34" s="4"/>
      <c r="E34" s="4"/>
      <c r="F34" s="4"/>
      <c r="G34" s="4"/>
      <c r="H34" s="4"/>
      <c r="I34" s="4"/>
      <c r="J34" s="4"/>
      <c r="K34" s="4"/>
      <c r="L34" s="4"/>
    </row>
    <row r="35" spans="1:12">
      <c r="A35" s="4"/>
      <c r="B35" s="11">
        <v>27</v>
      </c>
      <c r="C35" s="11">
        <v>40</v>
      </c>
      <c r="D35" s="4"/>
      <c r="E35" s="4"/>
      <c r="F35" s="4"/>
      <c r="G35" s="4"/>
      <c r="H35" s="4"/>
      <c r="I35" s="4"/>
      <c r="J35" s="4"/>
      <c r="K35" s="4"/>
      <c r="L35" s="4"/>
    </row>
    <row r="36" spans="1:12">
      <c r="A36" s="4"/>
      <c r="B36" s="11">
        <v>28</v>
      </c>
      <c r="C36" s="11">
        <v>37</v>
      </c>
      <c r="D36" s="4"/>
      <c r="E36" s="4"/>
      <c r="F36" s="4"/>
      <c r="G36" s="4"/>
      <c r="H36" s="4"/>
      <c r="I36" s="4"/>
      <c r="J36" s="4"/>
      <c r="K36" s="4"/>
      <c r="L36" s="4"/>
    </row>
    <row r="37" spans="1:12">
      <c r="A37" s="4"/>
      <c r="B37" s="11">
        <v>29</v>
      </c>
      <c r="C37" s="11">
        <v>34</v>
      </c>
      <c r="D37" s="4"/>
      <c r="E37" s="4"/>
      <c r="F37" s="4"/>
      <c r="G37" s="4"/>
      <c r="H37" s="4"/>
      <c r="I37" s="4"/>
      <c r="J37" s="4"/>
      <c r="K37" s="4"/>
      <c r="L37" s="4"/>
    </row>
    <row r="38" spans="1:12">
      <c r="A38" s="4"/>
      <c r="B38" s="11">
        <v>30</v>
      </c>
      <c r="C38" s="11">
        <v>27</v>
      </c>
      <c r="D38" s="4"/>
      <c r="E38" s="4"/>
      <c r="F38" s="4"/>
      <c r="G38" s="4"/>
      <c r="H38" s="4"/>
      <c r="I38" s="4"/>
      <c r="J38" s="4"/>
      <c r="K38" s="4"/>
      <c r="L38" s="4"/>
    </row>
    <row r="39" spans="1:12">
      <c r="A39" s="4"/>
      <c r="B39" s="11">
        <v>31</v>
      </c>
      <c r="C39" s="11">
        <v>22</v>
      </c>
      <c r="D39" s="4"/>
      <c r="E39" s="4"/>
      <c r="F39" s="4"/>
      <c r="G39" s="4"/>
      <c r="H39" s="4"/>
      <c r="I39" s="4"/>
      <c r="J39" s="4"/>
      <c r="K39" s="4"/>
      <c r="L39" s="4"/>
    </row>
    <row r="40" spans="1:12">
      <c r="A40" s="4"/>
      <c r="B40" s="11">
        <v>32</v>
      </c>
      <c r="C40" s="11">
        <v>27</v>
      </c>
      <c r="D40" s="4"/>
      <c r="E40" s="4"/>
      <c r="F40" s="4"/>
      <c r="G40" s="4"/>
      <c r="H40" s="4"/>
      <c r="I40" s="4"/>
      <c r="J40" s="4"/>
      <c r="K40" s="4"/>
      <c r="L40" s="4"/>
    </row>
    <row r="41" spans="1:12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</row>
    <row r="42" spans="1:12">
      <c r="A42" s="4"/>
      <c r="B42" s="4"/>
      <c r="C42" s="5"/>
      <c r="D42" s="5"/>
      <c r="E42" s="5"/>
      <c r="F42" s="5"/>
      <c r="G42" s="5"/>
      <c r="H42" s="4"/>
      <c r="I42" s="4"/>
      <c r="J42" s="4"/>
      <c r="K42" s="4"/>
      <c r="L42" s="4"/>
    </row>
    <row r="43" spans="1:12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</row>
    <row r="44" spans="1:12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</row>
    <row r="45" spans="1:12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</row>
    <row r="46" spans="1:12">
      <c r="A46" s="4"/>
      <c r="B46" s="10" t="str">
        <f>IF(T!$D$2=T!$M$2,M16,IF(T!$D$2=T!$N$2,N16,O16))</f>
        <v>Based on the sample give an estimation for …</v>
      </c>
      <c r="C46" s="4"/>
      <c r="D46" s="4"/>
      <c r="E46" s="4"/>
      <c r="F46" s="4"/>
      <c r="G46" s="4"/>
      <c r="H46" s="4"/>
      <c r="I46" s="4"/>
      <c r="J46" s="4"/>
      <c r="K46" s="4"/>
      <c r="L46" s="4"/>
    </row>
    <row r="47" spans="1:12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</row>
    <row r="48" spans="1:12">
      <c r="A48" s="4"/>
      <c r="B48" s="11" t="str">
        <f>IF(T!$D$2=T!$M$2,M17,IF(T!$D$2=T!$N$2,N17,O17))</f>
        <v>… the expected value:</v>
      </c>
      <c r="C48" s="4"/>
      <c r="D48" s="4"/>
      <c r="E48" s="4"/>
      <c r="F48" s="4"/>
      <c r="G48" s="4"/>
      <c r="H48" s="4"/>
      <c r="I48" s="4"/>
      <c r="J48" s="4"/>
      <c r="K48" s="4"/>
      <c r="L48" s="4"/>
    </row>
    <row r="49" spans="1:12">
      <c r="A49" s="4"/>
      <c r="B49" s="11" t="s">
        <v>50</v>
      </c>
      <c r="C49" s="9"/>
      <c r="D49" s="55" t="str">
        <f>IF(C49="","×",IF(C49='3m'!C49,"✓","×"))</f>
        <v>×</v>
      </c>
      <c r="E49" s="4"/>
      <c r="F49" s="4"/>
      <c r="G49" s="4"/>
      <c r="H49" s="4"/>
      <c r="I49" s="4"/>
      <c r="J49" s="4"/>
      <c r="K49" s="4"/>
      <c r="L49" s="4"/>
    </row>
    <row r="50" spans="1:12">
      <c r="A50" s="4"/>
      <c r="B50" s="4"/>
      <c r="C50" s="18"/>
      <c r="D50" s="4"/>
      <c r="E50" s="4"/>
      <c r="F50" s="4"/>
      <c r="G50" s="4"/>
      <c r="H50" s="4"/>
      <c r="I50" s="4"/>
      <c r="J50" s="4"/>
      <c r="K50" s="4"/>
      <c r="L50" s="4"/>
    </row>
    <row r="51" spans="1:12">
      <c r="A51" s="4"/>
      <c r="B51" s="11" t="str">
        <f>IF(T!$D$2=T!$M$2,M18,IF(T!$D$2=T!$N$2,N18,O18))</f>
        <v>… the theoretical variance:</v>
      </c>
      <c r="C51" s="19"/>
      <c r="D51" s="4"/>
      <c r="E51" s="4"/>
      <c r="F51" s="4"/>
      <c r="G51" s="4"/>
      <c r="H51" s="4"/>
      <c r="I51" s="4"/>
      <c r="J51" s="4"/>
      <c r="K51" s="4"/>
      <c r="L51" s="4"/>
    </row>
    <row r="52" spans="1:12" ht="16">
      <c r="A52" s="4"/>
      <c r="B52" s="11" t="s">
        <v>51</v>
      </c>
      <c r="C52" s="9"/>
      <c r="D52" s="55" t="str">
        <f>IF(C52="","×",IF(C52='3m'!C52,"✓","×"))</f>
        <v>×</v>
      </c>
      <c r="E52" s="4"/>
      <c r="F52" s="4"/>
      <c r="G52" s="4"/>
      <c r="H52" s="4"/>
      <c r="I52" s="4"/>
      <c r="J52" s="4"/>
      <c r="K52" s="4"/>
      <c r="L52" s="4"/>
    </row>
    <row r="53" spans="1:12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</row>
    <row r="54" spans="1:12">
      <c r="A54" s="4"/>
      <c r="B54" s="11" t="str">
        <f>IF(T!$D$2=T!$M$2,M19,IF(T!$D$2=T!$N$2,N19,O19))</f>
        <v>… the theoretical standard deviation:</v>
      </c>
      <c r="C54" s="4"/>
      <c r="D54" s="4"/>
      <c r="E54" s="4"/>
      <c r="F54" s="4"/>
      <c r="G54" s="4"/>
      <c r="H54" s="4"/>
      <c r="I54" s="4"/>
      <c r="J54" s="4"/>
      <c r="K54" s="4"/>
      <c r="L54" s="4"/>
    </row>
    <row r="55" spans="1:12">
      <c r="A55" s="4"/>
      <c r="B55" s="11" t="s">
        <v>52</v>
      </c>
      <c r="C55" s="9"/>
      <c r="D55" s="55" t="str">
        <f>IF(C55="","×",IF(C55='3m'!C55,"✓","×"))</f>
        <v>×</v>
      </c>
      <c r="E55" s="4"/>
      <c r="F55" s="4"/>
      <c r="G55" s="4"/>
      <c r="H55" s="4"/>
      <c r="I55" s="4"/>
      <c r="J55" s="4"/>
      <c r="K55" s="4"/>
      <c r="L55" s="4"/>
    </row>
    <row r="56" spans="1:12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</row>
    <row r="57" spans="1:12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</row>
    <row r="58" spans="1:12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</row>
    <row r="59" spans="1:12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</row>
    <row r="60" spans="1:12">
      <c r="A60" s="4"/>
      <c r="B60" s="5"/>
      <c r="C60" s="5"/>
      <c r="D60" s="5"/>
      <c r="E60" s="5"/>
      <c r="F60" s="5"/>
      <c r="G60" s="5"/>
      <c r="H60" s="4"/>
      <c r="I60" s="4"/>
      <c r="J60" s="4"/>
      <c r="K60" s="4"/>
      <c r="L60" s="4"/>
    </row>
    <row r="61" spans="1:12" hidden="1">
      <c r="B61" s="15"/>
      <c r="C61" s="15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rgb="FFFF0000"/>
  </sheetPr>
  <dimension ref="A1:O61"/>
  <sheetViews>
    <sheetView workbookViewId="0"/>
  </sheetViews>
  <sheetFormatPr baseColWidth="10" defaultColWidth="0" defaultRowHeight="14" zeroHeight="1" x14ac:dyDescent="0"/>
  <cols>
    <col min="1" max="1" width="8.6640625" customWidth="1"/>
    <col min="2" max="2" width="60.83203125" customWidth="1"/>
    <col min="3" max="8" width="19.5" customWidth="1"/>
    <col min="9" max="12" width="8.6640625" customWidth="1"/>
    <col min="13" max="13" width="60.83203125" hidden="1" customWidth="1"/>
    <col min="14" max="14" width="60.83203125" style="8" hidden="1" customWidth="1"/>
    <col min="15" max="15" width="60.83203125" style="12" hidden="1" customWidth="1"/>
  </cols>
  <sheetData>
    <row r="1" spans="1:1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5" ht="18">
      <c r="A2" s="4"/>
      <c r="B2" s="6" t="str">
        <f>IF(T!$D$2=T!$M$2,M2,IF(T!$D$2=T!$N$2,N2,O2))</f>
        <v>Give the asked values in the green cells.</v>
      </c>
      <c r="C2" s="4"/>
      <c r="D2" s="4"/>
      <c r="E2" s="4"/>
      <c r="F2" s="4"/>
      <c r="G2" s="4"/>
      <c r="H2" s="4"/>
      <c r="I2" s="4"/>
      <c r="J2" s="4"/>
      <c r="K2" s="4"/>
      <c r="L2" s="4"/>
      <c r="M2" s="1" t="s">
        <v>25</v>
      </c>
      <c r="N2" s="2" t="s">
        <v>39</v>
      </c>
      <c r="O2" s="3" t="s">
        <v>26</v>
      </c>
    </row>
    <row r="3" spans="1:1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5" ht="28">
      <c r="A4" s="4"/>
      <c r="B4" s="10" t="str">
        <f>IF(T!$D$2=T!$M$2,M4,IF(T!$D$2=T!$N$2,N4,O4))</f>
        <v>1000 people between 40 and 65 years old were examined about the number of permanent teeth they still have.</v>
      </c>
      <c r="C4" s="4"/>
      <c r="D4" s="4"/>
      <c r="E4" s="4"/>
      <c r="F4" s="4"/>
      <c r="G4" s="4"/>
      <c r="H4" s="4"/>
      <c r="I4" s="4"/>
      <c r="J4" s="4"/>
      <c r="K4" s="4"/>
      <c r="L4" s="4"/>
      <c r="M4" t="s">
        <v>270</v>
      </c>
      <c r="N4" s="8" t="s">
        <v>271</v>
      </c>
      <c r="O4" s="12" t="s">
        <v>272</v>
      </c>
    </row>
    <row r="5" spans="1:1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t="s">
        <v>79</v>
      </c>
      <c r="N5" s="8" t="s">
        <v>274</v>
      </c>
      <c r="O5" s="12" t="s">
        <v>273</v>
      </c>
    </row>
    <row r="6" spans="1:15" ht="45" customHeight="1">
      <c r="A6" s="4"/>
      <c r="B6" s="16" t="str">
        <f>IF(T!$D$2=T!$M$2,M5,IF(T!$D$2=T!$N$2,N5,O5))</f>
        <v>the number of permanent teeth still existing at the time of examination</v>
      </c>
      <c r="C6" s="16" t="str">
        <f>IF(T!$D$2=T!$M$2,M6,IF(T!$D$2=T!$N$2,N6,O6))</f>
        <v>freuquency:</v>
      </c>
      <c r="D6" s="5" t="str">
        <f>IF(T!$D$2=T!$M$2,M7,IF(T!$D$2=T!$N$2,N7,O7))</f>
        <v>frequency times the number of teeth</v>
      </c>
      <c r="E6" s="5" t="str">
        <f>IF(T!$D$2=T!$M$2,M8,IF(T!$D$2=T!$N$2,N8,O8))</f>
        <v>deviation of the number of teeth from the mean value</v>
      </c>
      <c r="F6" s="5" t="str">
        <f>IF(T!$D$2=T!$M$2,M9,IF(T!$D$2=T!$N$2,N9,O9))</f>
        <v>squared deviation of the number of teeth from the mean value</v>
      </c>
      <c r="G6" s="5" t="str">
        <f>IF(T!$D$2=T!$M$2,M10,IF(T!$D$2=T!$N$2,N10,O10))</f>
        <v>frequency times the squared deviation</v>
      </c>
      <c r="H6" s="4"/>
      <c r="I6" s="4"/>
      <c r="J6" s="4"/>
      <c r="K6" s="4"/>
      <c r="L6" s="4"/>
      <c r="M6" t="s">
        <v>53</v>
      </c>
      <c r="N6" s="51" t="s">
        <v>253</v>
      </c>
      <c r="O6" s="52" t="s">
        <v>95</v>
      </c>
    </row>
    <row r="7" spans="1:15" ht="17">
      <c r="A7" s="4"/>
      <c r="B7" s="17" t="s">
        <v>38</v>
      </c>
      <c r="C7" s="17" t="s">
        <v>49</v>
      </c>
      <c r="D7" s="4" t="s">
        <v>57</v>
      </c>
      <c r="E7" s="4" t="s">
        <v>58</v>
      </c>
      <c r="F7" s="4" t="s">
        <v>67</v>
      </c>
      <c r="G7" s="4" t="s">
        <v>68</v>
      </c>
      <c r="H7" s="4"/>
      <c r="I7" s="4"/>
      <c r="J7" s="4"/>
      <c r="K7" s="4"/>
      <c r="L7" s="4"/>
      <c r="M7" t="s">
        <v>75</v>
      </c>
      <c r="N7" s="51" t="s">
        <v>275</v>
      </c>
      <c r="O7" s="52" t="s">
        <v>278</v>
      </c>
    </row>
    <row r="8" spans="1:15">
      <c r="A8" s="4"/>
      <c r="B8" s="14">
        <v>0</v>
      </c>
      <c r="C8" s="14">
        <v>51</v>
      </c>
      <c r="D8" s="4">
        <f>C8*B8</f>
        <v>0</v>
      </c>
      <c r="E8" s="4">
        <f>B8-$D$44</f>
        <v>-19.635999999999999</v>
      </c>
      <c r="F8" s="4">
        <f>E8^2</f>
        <v>385.57249599999994</v>
      </c>
      <c r="G8" s="4">
        <f>C8*F8</f>
        <v>19664.197295999998</v>
      </c>
      <c r="H8" s="4"/>
      <c r="I8" s="4"/>
      <c r="J8" s="4"/>
      <c r="K8" s="4"/>
      <c r="L8" s="4"/>
      <c r="M8" t="s">
        <v>76</v>
      </c>
      <c r="N8" s="51" t="s">
        <v>276</v>
      </c>
      <c r="O8" s="52" t="s">
        <v>279</v>
      </c>
    </row>
    <row r="9" spans="1:15">
      <c r="A9" s="4"/>
      <c r="B9" s="14">
        <v>1</v>
      </c>
      <c r="C9" s="14">
        <v>3</v>
      </c>
      <c r="D9" s="4">
        <f>C9*B9</f>
        <v>3</v>
      </c>
      <c r="E9" s="4">
        <f>B9-$D$44</f>
        <v>-18.635999999999999</v>
      </c>
      <c r="F9" s="4">
        <f>E9^2</f>
        <v>347.30049599999995</v>
      </c>
      <c r="G9" s="4">
        <f>C9*F9</f>
        <v>1041.901488</v>
      </c>
      <c r="H9" s="4"/>
      <c r="I9" s="4"/>
      <c r="J9" s="4"/>
      <c r="K9" s="4"/>
      <c r="L9" s="4"/>
      <c r="M9" t="s">
        <v>77</v>
      </c>
      <c r="N9" s="51" t="s">
        <v>277</v>
      </c>
      <c r="O9" s="52" t="s">
        <v>280</v>
      </c>
    </row>
    <row r="10" spans="1:15">
      <c r="A10" s="4"/>
      <c r="B10" s="11">
        <v>2</v>
      </c>
      <c r="C10" s="11">
        <v>5</v>
      </c>
      <c r="D10" s="4">
        <f t="shared" ref="D10:D40" si="0">C10*B10</f>
        <v>10</v>
      </c>
      <c r="E10" s="4">
        <f t="shared" ref="E10:E40" si="1">B10-$D$44</f>
        <v>-17.635999999999999</v>
      </c>
      <c r="F10" s="4">
        <f t="shared" ref="F10:F40" si="2">E10^2</f>
        <v>311.02849599999996</v>
      </c>
      <c r="G10" s="4">
        <f t="shared" ref="G10:G40" si="3">C10*F10</f>
        <v>1555.1424799999998</v>
      </c>
      <c r="H10" s="4"/>
      <c r="I10" s="4"/>
      <c r="J10" s="4"/>
      <c r="K10" s="4"/>
      <c r="L10" s="4"/>
      <c r="M10" t="s">
        <v>78</v>
      </c>
      <c r="N10" s="51" t="s">
        <v>257</v>
      </c>
      <c r="O10" s="52" t="s">
        <v>99</v>
      </c>
    </row>
    <row r="11" spans="1:15">
      <c r="A11" s="4"/>
      <c r="B11" s="11">
        <v>3</v>
      </c>
      <c r="C11" s="11">
        <v>6</v>
      </c>
      <c r="D11" s="4">
        <f t="shared" si="0"/>
        <v>18</v>
      </c>
      <c r="E11" s="4">
        <f t="shared" si="1"/>
        <v>-16.635999999999999</v>
      </c>
      <c r="F11" s="4">
        <f t="shared" si="2"/>
        <v>276.75649599999997</v>
      </c>
      <c r="G11" s="4">
        <f t="shared" si="3"/>
        <v>1660.5389759999998</v>
      </c>
      <c r="H11" s="4"/>
      <c r="I11" s="4"/>
      <c r="J11" s="4"/>
      <c r="K11" s="4"/>
      <c r="L11" s="4"/>
    </row>
    <row r="12" spans="1:15">
      <c r="A12" s="4"/>
      <c r="B12" s="11">
        <v>4</v>
      </c>
      <c r="C12" s="11">
        <v>4</v>
      </c>
      <c r="D12" s="4">
        <f t="shared" si="0"/>
        <v>16</v>
      </c>
      <c r="E12" s="4">
        <f t="shared" si="1"/>
        <v>-15.635999999999999</v>
      </c>
      <c r="F12" s="4">
        <f t="shared" si="2"/>
        <v>244.48449599999998</v>
      </c>
      <c r="G12" s="4">
        <f t="shared" si="3"/>
        <v>977.93798399999991</v>
      </c>
      <c r="H12" s="4"/>
      <c r="I12" s="4"/>
      <c r="J12" s="4"/>
      <c r="K12" s="4"/>
      <c r="L12" s="4"/>
      <c r="M12" t="s">
        <v>54</v>
      </c>
      <c r="N12" s="8" t="s">
        <v>258</v>
      </c>
      <c r="O12" s="12" t="s">
        <v>100</v>
      </c>
    </row>
    <row r="13" spans="1:15">
      <c r="A13" s="4"/>
      <c r="B13" s="11">
        <v>5</v>
      </c>
      <c r="C13" s="11">
        <v>8</v>
      </c>
      <c r="D13" s="4">
        <f t="shared" si="0"/>
        <v>40</v>
      </c>
      <c r="E13" s="4">
        <f t="shared" si="1"/>
        <v>-14.635999999999999</v>
      </c>
      <c r="F13" s="4">
        <f t="shared" si="2"/>
        <v>214.21249599999999</v>
      </c>
      <c r="G13" s="4">
        <f t="shared" si="3"/>
        <v>1713.6999679999999</v>
      </c>
      <c r="H13" s="4"/>
      <c r="I13" s="4"/>
      <c r="J13" s="4"/>
      <c r="K13" s="4"/>
      <c r="L13" s="4"/>
      <c r="M13" t="s">
        <v>0</v>
      </c>
      <c r="N13" s="8" t="s">
        <v>259</v>
      </c>
      <c r="O13" s="12" t="s">
        <v>101</v>
      </c>
    </row>
    <row r="14" spans="1:15">
      <c r="A14" s="4"/>
      <c r="B14" s="11">
        <v>6</v>
      </c>
      <c r="C14" s="11">
        <v>13</v>
      </c>
      <c r="D14" s="4">
        <f t="shared" si="0"/>
        <v>78</v>
      </c>
      <c r="E14" s="4">
        <f t="shared" si="1"/>
        <v>-13.635999999999999</v>
      </c>
      <c r="F14" s="4">
        <f t="shared" si="2"/>
        <v>185.94049599999997</v>
      </c>
      <c r="G14" s="4">
        <f t="shared" si="3"/>
        <v>2417.2264479999994</v>
      </c>
      <c r="H14" s="4"/>
      <c r="I14" s="4"/>
      <c r="J14" s="4"/>
      <c r="K14" s="4"/>
      <c r="L14" s="4"/>
      <c r="M14" t="s">
        <v>102</v>
      </c>
      <c r="N14" s="8" t="s">
        <v>260</v>
      </c>
      <c r="O14" s="12" t="s">
        <v>103</v>
      </c>
    </row>
    <row r="15" spans="1:15">
      <c r="A15" s="4"/>
      <c r="B15" s="11">
        <v>7</v>
      </c>
      <c r="C15" s="11">
        <v>11</v>
      </c>
      <c r="D15" s="4">
        <f t="shared" si="0"/>
        <v>77</v>
      </c>
      <c r="E15" s="4">
        <f t="shared" si="1"/>
        <v>-12.635999999999999</v>
      </c>
      <c r="F15" s="4">
        <f t="shared" si="2"/>
        <v>159.66849599999998</v>
      </c>
      <c r="G15" s="4">
        <f t="shared" si="3"/>
        <v>1756.3534559999998</v>
      </c>
      <c r="H15" s="4"/>
      <c r="I15" s="4"/>
      <c r="J15" s="4"/>
      <c r="K15" s="4"/>
      <c r="L15" s="4"/>
    </row>
    <row r="16" spans="1:15">
      <c r="A16" s="4"/>
      <c r="B16" s="11">
        <v>8</v>
      </c>
      <c r="C16" s="11">
        <v>14</v>
      </c>
      <c r="D16" s="4">
        <f t="shared" si="0"/>
        <v>112</v>
      </c>
      <c r="E16" s="4">
        <f t="shared" si="1"/>
        <v>-11.635999999999999</v>
      </c>
      <c r="F16" s="4">
        <f t="shared" si="2"/>
        <v>135.39649599999998</v>
      </c>
      <c r="G16" s="4">
        <f t="shared" si="3"/>
        <v>1895.5509439999998</v>
      </c>
      <c r="H16" s="4"/>
      <c r="I16" s="4"/>
      <c r="J16" s="4"/>
      <c r="K16" s="4"/>
      <c r="L16" s="4"/>
      <c r="M16" t="s">
        <v>80</v>
      </c>
      <c r="N16" s="8" t="s">
        <v>269</v>
      </c>
      <c r="O16" s="12" t="s">
        <v>104</v>
      </c>
    </row>
    <row r="17" spans="1:15">
      <c r="A17" s="4"/>
      <c r="B17" s="11">
        <v>9</v>
      </c>
      <c r="C17" s="11">
        <v>14</v>
      </c>
      <c r="D17" s="4">
        <f t="shared" si="0"/>
        <v>126</v>
      </c>
      <c r="E17" s="4">
        <f t="shared" si="1"/>
        <v>-10.635999999999999</v>
      </c>
      <c r="F17" s="4">
        <f t="shared" si="2"/>
        <v>113.12449599999998</v>
      </c>
      <c r="G17" s="4">
        <f t="shared" si="3"/>
        <v>1583.7429439999996</v>
      </c>
      <c r="H17" s="4"/>
      <c r="I17" s="4"/>
      <c r="J17" s="4"/>
      <c r="K17" s="4"/>
      <c r="L17" s="4"/>
      <c r="M17" t="s">
        <v>73</v>
      </c>
      <c r="N17" s="8" t="s">
        <v>262</v>
      </c>
      <c r="O17" s="12" t="s">
        <v>105</v>
      </c>
    </row>
    <row r="18" spans="1:15">
      <c r="A18" s="4"/>
      <c r="B18" s="11">
        <v>10</v>
      </c>
      <c r="C18" s="11">
        <v>19</v>
      </c>
      <c r="D18" s="4">
        <f t="shared" si="0"/>
        <v>190</v>
      </c>
      <c r="E18" s="4">
        <f t="shared" si="1"/>
        <v>-9.6359999999999992</v>
      </c>
      <c r="F18" s="4">
        <f t="shared" si="2"/>
        <v>92.852495999999988</v>
      </c>
      <c r="G18" s="4">
        <f t="shared" si="3"/>
        <v>1764.1974239999997</v>
      </c>
      <c r="H18" s="4"/>
      <c r="I18" s="4"/>
      <c r="J18" s="4"/>
      <c r="K18" s="4"/>
      <c r="L18" s="4"/>
      <c r="M18" t="s">
        <v>71</v>
      </c>
      <c r="N18" s="8" t="s">
        <v>263</v>
      </c>
      <c r="O18" s="12" t="s">
        <v>106</v>
      </c>
    </row>
    <row r="19" spans="1:15">
      <c r="A19" s="4"/>
      <c r="B19" s="11">
        <v>11</v>
      </c>
      <c r="C19" s="11">
        <v>15</v>
      </c>
      <c r="D19" s="4">
        <f t="shared" si="0"/>
        <v>165</v>
      </c>
      <c r="E19" s="4">
        <f t="shared" si="1"/>
        <v>-8.6359999999999992</v>
      </c>
      <c r="F19" s="4">
        <f t="shared" si="2"/>
        <v>74.580495999999982</v>
      </c>
      <c r="G19" s="4">
        <f t="shared" si="3"/>
        <v>1118.7074399999997</v>
      </c>
      <c r="H19" s="4"/>
      <c r="I19" s="4"/>
      <c r="J19" s="4"/>
      <c r="K19" s="4"/>
      <c r="L19" s="4"/>
      <c r="M19" t="s">
        <v>72</v>
      </c>
      <c r="N19" s="8" t="s">
        <v>264</v>
      </c>
      <c r="O19" s="12" t="s">
        <v>107</v>
      </c>
    </row>
    <row r="20" spans="1:15">
      <c r="A20" s="4"/>
      <c r="B20" s="11">
        <v>12</v>
      </c>
      <c r="C20" s="11">
        <v>13</v>
      </c>
      <c r="D20" s="4">
        <f t="shared" si="0"/>
        <v>156</v>
      </c>
      <c r="E20" s="4">
        <f t="shared" si="1"/>
        <v>-7.6359999999999992</v>
      </c>
      <c r="F20" s="4">
        <f t="shared" si="2"/>
        <v>58.308495999999991</v>
      </c>
      <c r="G20" s="4">
        <f t="shared" si="3"/>
        <v>758.01044799999988</v>
      </c>
      <c r="H20" s="4"/>
      <c r="I20" s="4"/>
      <c r="J20" s="4"/>
      <c r="K20" s="4"/>
      <c r="L20" s="4"/>
    </row>
    <row r="21" spans="1:15">
      <c r="A21" s="4"/>
      <c r="B21" s="11">
        <v>13</v>
      </c>
      <c r="C21" s="11">
        <v>19</v>
      </c>
      <c r="D21" s="4">
        <f t="shared" si="0"/>
        <v>247</v>
      </c>
      <c r="E21" s="4">
        <f t="shared" si="1"/>
        <v>-6.6359999999999992</v>
      </c>
      <c r="F21" s="4">
        <f t="shared" si="2"/>
        <v>44.036495999999993</v>
      </c>
      <c r="G21" s="4">
        <f t="shared" si="3"/>
        <v>836.69342399999982</v>
      </c>
      <c r="H21" s="4"/>
      <c r="I21" s="4"/>
      <c r="J21" s="4"/>
      <c r="K21" s="4"/>
      <c r="L21" s="4"/>
      <c r="M21" t="s">
        <v>60</v>
      </c>
      <c r="N21" s="8" t="s">
        <v>266</v>
      </c>
      <c r="O21" s="12" t="s">
        <v>109</v>
      </c>
    </row>
    <row r="22" spans="1:15">
      <c r="A22" s="4"/>
      <c r="B22" s="11">
        <v>14</v>
      </c>
      <c r="C22" s="11">
        <v>21</v>
      </c>
      <c r="D22" s="4">
        <f t="shared" si="0"/>
        <v>294</v>
      </c>
      <c r="E22" s="4">
        <f t="shared" si="1"/>
        <v>-5.6359999999999992</v>
      </c>
      <c r="F22" s="4">
        <f t="shared" si="2"/>
        <v>31.764495999999991</v>
      </c>
      <c r="G22" s="4">
        <f t="shared" si="3"/>
        <v>667.05441599999983</v>
      </c>
      <c r="H22" s="4"/>
      <c r="I22" s="4"/>
      <c r="J22" s="4"/>
      <c r="K22" s="4"/>
      <c r="L22" s="4"/>
      <c r="M22" t="s">
        <v>61</v>
      </c>
      <c r="N22" s="8" t="s">
        <v>267</v>
      </c>
      <c r="O22" s="12" t="s">
        <v>110</v>
      </c>
    </row>
    <row r="23" spans="1:15">
      <c r="A23" s="4"/>
      <c r="B23" s="11">
        <v>15</v>
      </c>
      <c r="C23" s="11">
        <v>24</v>
      </c>
      <c r="D23" s="4">
        <f t="shared" si="0"/>
        <v>360</v>
      </c>
      <c r="E23" s="4">
        <f t="shared" si="1"/>
        <v>-4.6359999999999992</v>
      </c>
      <c r="F23" s="4">
        <f t="shared" si="2"/>
        <v>21.492495999999992</v>
      </c>
      <c r="G23" s="4">
        <f t="shared" si="3"/>
        <v>515.81990399999984</v>
      </c>
      <c r="H23" s="4"/>
      <c r="I23" s="4"/>
      <c r="J23" s="4"/>
      <c r="K23" s="4"/>
      <c r="L23" s="4"/>
      <c r="M23" t="s">
        <v>62</v>
      </c>
      <c r="N23" s="8" t="s">
        <v>268</v>
      </c>
      <c r="O23" s="12" t="s">
        <v>108</v>
      </c>
    </row>
    <row r="24" spans="1:15">
      <c r="A24" s="4"/>
      <c r="B24" s="11">
        <v>16</v>
      </c>
      <c r="C24" s="11">
        <v>30</v>
      </c>
      <c r="D24" s="4">
        <f t="shared" si="0"/>
        <v>480</v>
      </c>
      <c r="E24" s="4">
        <f t="shared" si="1"/>
        <v>-3.6359999999999992</v>
      </c>
      <c r="F24" s="4">
        <f t="shared" si="2"/>
        <v>13.220495999999994</v>
      </c>
      <c r="G24" s="4">
        <f t="shared" si="3"/>
        <v>396.6148799999998</v>
      </c>
      <c r="H24" s="4"/>
      <c r="I24" s="4"/>
      <c r="J24" s="4"/>
      <c r="K24" s="4"/>
      <c r="L24" s="4"/>
    </row>
    <row r="25" spans="1:15">
      <c r="A25" s="4"/>
      <c r="B25" s="11">
        <v>17</v>
      </c>
      <c r="C25" s="11">
        <v>34</v>
      </c>
      <c r="D25" s="4">
        <f t="shared" si="0"/>
        <v>578</v>
      </c>
      <c r="E25" s="4">
        <f t="shared" si="1"/>
        <v>-2.6359999999999992</v>
      </c>
      <c r="F25" s="4">
        <f t="shared" si="2"/>
        <v>6.948495999999996</v>
      </c>
      <c r="G25" s="4">
        <f t="shared" si="3"/>
        <v>236.24886399999986</v>
      </c>
      <c r="H25" s="4"/>
      <c r="I25" s="4"/>
      <c r="J25" s="4"/>
      <c r="K25" s="4"/>
      <c r="L25" s="4"/>
    </row>
    <row r="26" spans="1:15">
      <c r="A26" s="4"/>
      <c r="B26" s="11">
        <v>18</v>
      </c>
      <c r="C26" s="11">
        <v>31</v>
      </c>
      <c r="D26" s="4">
        <f t="shared" si="0"/>
        <v>558</v>
      </c>
      <c r="E26" s="4">
        <f t="shared" si="1"/>
        <v>-1.6359999999999992</v>
      </c>
      <c r="F26" s="4">
        <f t="shared" si="2"/>
        <v>2.6764959999999975</v>
      </c>
      <c r="G26" s="4">
        <f t="shared" si="3"/>
        <v>82.971375999999921</v>
      </c>
      <c r="H26" s="4"/>
      <c r="I26" s="4"/>
      <c r="J26" s="4"/>
      <c r="K26" s="4"/>
      <c r="L26" s="4"/>
    </row>
    <row r="27" spans="1:15">
      <c r="A27" s="4"/>
      <c r="B27" s="11">
        <v>19</v>
      </c>
      <c r="C27" s="11">
        <v>53</v>
      </c>
      <c r="D27" s="4">
        <f t="shared" si="0"/>
        <v>1007</v>
      </c>
      <c r="E27" s="4">
        <f t="shared" si="1"/>
        <v>-0.63599999999999923</v>
      </c>
      <c r="F27" s="4">
        <f t="shared" si="2"/>
        <v>0.40449599999999902</v>
      </c>
      <c r="G27" s="4">
        <f t="shared" si="3"/>
        <v>21.438287999999947</v>
      </c>
      <c r="H27" s="4"/>
      <c r="I27" s="4"/>
      <c r="J27" s="4"/>
      <c r="K27" s="4"/>
      <c r="L27" s="4"/>
    </row>
    <row r="28" spans="1:15">
      <c r="A28" s="4"/>
      <c r="B28" s="11">
        <v>20</v>
      </c>
      <c r="C28" s="11">
        <v>57</v>
      </c>
      <c r="D28" s="4">
        <f t="shared" si="0"/>
        <v>1140</v>
      </c>
      <c r="E28" s="4">
        <f t="shared" si="1"/>
        <v>0.36400000000000077</v>
      </c>
      <c r="F28" s="4">
        <f t="shared" si="2"/>
        <v>0.13249600000000056</v>
      </c>
      <c r="G28" s="4">
        <f t="shared" si="3"/>
        <v>7.5522720000000314</v>
      </c>
      <c r="H28" s="4"/>
      <c r="I28" s="4"/>
      <c r="J28" s="4"/>
      <c r="K28" s="4"/>
      <c r="L28" s="4"/>
    </row>
    <row r="29" spans="1:15">
      <c r="A29" s="4"/>
      <c r="B29" s="11">
        <v>21</v>
      </c>
      <c r="C29" s="11">
        <v>70</v>
      </c>
      <c r="D29" s="4">
        <f t="shared" si="0"/>
        <v>1470</v>
      </c>
      <c r="E29" s="4">
        <f t="shared" si="1"/>
        <v>1.3640000000000008</v>
      </c>
      <c r="F29" s="4">
        <f t="shared" si="2"/>
        <v>1.8604960000000021</v>
      </c>
      <c r="G29" s="4">
        <f t="shared" si="3"/>
        <v>130.23472000000015</v>
      </c>
      <c r="H29" s="4"/>
      <c r="I29" s="4"/>
      <c r="J29" s="4"/>
      <c r="K29" s="4"/>
      <c r="L29" s="4"/>
    </row>
    <row r="30" spans="1:15">
      <c r="A30" s="4"/>
      <c r="B30" s="11">
        <v>22</v>
      </c>
      <c r="C30" s="11">
        <v>87</v>
      </c>
      <c r="D30" s="4">
        <f t="shared" si="0"/>
        <v>1914</v>
      </c>
      <c r="E30" s="4">
        <f t="shared" si="1"/>
        <v>2.3640000000000008</v>
      </c>
      <c r="F30" s="4">
        <f t="shared" si="2"/>
        <v>5.5884960000000037</v>
      </c>
      <c r="G30" s="4">
        <f t="shared" si="3"/>
        <v>486.19915200000031</v>
      </c>
      <c r="H30" s="4"/>
      <c r="I30" s="4"/>
      <c r="J30" s="4"/>
      <c r="K30" s="4"/>
      <c r="L30" s="4"/>
    </row>
    <row r="31" spans="1:15">
      <c r="A31" s="4"/>
      <c r="B31" s="11">
        <v>23</v>
      </c>
      <c r="C31" s="11">
        <v>67</v>
      </c>
      <c r="D31" s="4">
        <f t="shared" si="0"/>
        <v>1541</v>
      </c>
      <c r="E31" s="4">
        <f t="shared" si="1"/>
        <v>3.3640000000000008</v>
      </c>
      <c r="F31" s="4">
        <f t="shared" si="2"/>
        <v>11.316496000000004</v>
      </c>
      <c r="G31" s="4">
        <f t="shared" si="3"/>
        <v>758.20523200000025</v>
      </c>
      <c r="H31" s="4"/>
      <c r="I31" s="4"/>
      <c r="J31" s="4"/>
      <c r="K31" s="4"/>
      <c r="L31" s="4"/>
    </row>
    <row r="32" spans="1:15">
      <c r="A32" s="4"/>
      <c r="B32" s="11">
        <v>24</v>
      </c>
      <c r="C32" s="11">
        <v>45</v>
      </c>
      <c r="D32" s="4">
        <f t="shared" si="0"/>
        <v>1080</v>
      </c>
      <c r="E32" s="4">
        <f t="shared" si="1"/>
        <v>4.3640000000000008</v>
      </c>
      <c r="F32" s="4">
        <f t="shared" si="2"/>
        <v>19.044496000000006</v>
      </c>
      <c r="G32" s="4">
        <f t="shared" si="3"/>
        <v>857.00232000000028</v>
      </c>
      <c r="H32" s="4"/>
      <c r="I32" s="4"/>
      <c r="J32" s="4"/>
      <c r="K32" s="4"/>
      <c r="L32" s="4"/>
    </row>
    <row r="33" spans="1:12">
      <c r="A33" s="4"/>
      <c r="B33" s="11">
        <v>25</v>
      </c>
      <c r="C33" s="11">
        <v>56</v>
      </c>
      <c r="D33" s="4">
        <f t="shared" si="0"/>
        <v>1400</v>
      </c>
      <c r="E33" s="4">
        <f t="shared" si="1"/>
        <v>5.3640000000000008</v>
      </c>
      <c r="F33" s="4">
        <f t="shared" si="2"/>
        <v>28.772496000000007</v>
      </c>
      <c r="G33" s="4">
        <f t="shared" si="3"/>
        <v>1611.2597760000003</v>
      </c>
      <c r="H33" s="4"/>
      <c r="I33" s="4"/>
      <c r="J33" s="4"/>
      <c r="K33" s="4"/>
      <c r="L33" s="4"/>
    </row>
    <row r="34" spans="1:12">
      <c r="A34" s="4"/>
      <c r="B34" s="11">
        <v>26</v>
      </c>
      <c r="C34" s="11">
        <v>43</v>
      </c>
      <c r="D34" s="4">
        <f t="shared" si="0"/>
        <v>1118</v>
      </c>
      <c r="E34" s="4">
        <f t="shared" si="1"/>
        <v>6.3640000000000008</v>
      </c>
      <c r="F34" s="4">
        <f t="shared" si="2"/>
        <v>40.500496000000012</v>
      </c>
      <c r="G34" s="4">
        <f t="shared" si="3"/>
        <v>1741.5213280000005</v>
      </c>
      <c r="H34" s="4"/>
      <c r="I34" s="4"/>
      <c r="J34" s="4"/>
      <c r="K34" s="4"/>
      <c r="L34" s="4"/>
    </row>
    <row r="35" spans="1:12">
      <c r="A35" s="4"/>
      <c r="B35" s="11">
        <v>27</v>
      </c>
      <c r="C35" s="11">
        <v>40</v>
      </c>
      <c r="D35" s="4">
        <f t="shared" si="0"/>
        <v>1080</v>
      </c>
      <c r="E35" s="4">
        <f t="shared" si="1"/>
        <v>7.3640000000000008</v>
      </c>
      <c r="F35" s="4">
        <f t="shared" si="2"/>
        <v>54.228496000000014</v>
      </c>
      <c r="G35" s="4">
        <f t="shared" si="3"/>
        <v>2169.1398400000007</v>
      </c>
      <c r="H35" s="4"/>
      <c r="I35" s="4"/>
      <c r="J35" s="4"/>
      <c r="K35" s="4"/>
      <c r="L35" s="4"/>
    </row>
    <row r="36" spans="1:12">
      <c r="A36" s="4"/>
      <c r="B36" s="11">
        <v>28</v>
      </c>
      <c r="C36" s="11">
        <v>37</v>
      </c>
      <c r="D36" s="4">
        <f t="shared" si="0"/>
        <v>1036</v>
      </c>
      <c r="E36" s="4">
        <f t="shared" si="1"/>
        <v>8.3640000000000008</v>
      </c>
      <c r="F36" s="4">
        <f t="shared" si="2"/>
        <v>69.956496000000016</v>
      </c>
      <c r="G36" s="4">
        <f t="shared" si="3"/>
        <v>2588.3903520000003</v>
      </c>
      <c r="H36" s="4"/>
      <c r="I36" s="4"/>
      <c r="J36" s="4"/>
      <c r="K36" s="4"/>
      <c r="L36" s="4"/>
    </row>
    <row r="37" spans="1:12">
      <c r="A37" s="4"/>
      <c r="B37" s="11">
        <v>29</v>
      </c>
      <c r="C37" s="11">
        <v>34</v>
      </c>
      <c r="D37" s="4">
        <f t="shared" si="0"/>
        <v>986</v>
      </c>
      <c r="E37" s="4">
        <f t="shared" si="1"/>
        <v>9.3640000000000008</v>
      </c>
      <c r="F37" s="4">
        <f t="shared" si="2"/>
        <v>87.68449600000001</v>
      </c>
      <c r="G37" s="4">
        <f t="shared" si="3"/>
        <v>2981.2728640000005</v>
      </c>
      <c r="H37" s="4"/>
      <c r="I37" s="4"/>
      <c r="J37" s="4"/>
      <c r="K37" s="4"/>
      <c r="L37" s="4"/>
    </row>
    <row r="38" spans="1:12">
      <c r="A38" s="4"/>
      <c r="B38" s="11">
        <v>30</v>
      </c>
      <c r="C38" s="11">
        <v>27</v>
      </c>
      <c r="D38" s="4">
        <f t="shared" si="0"/>
        <v>810</v>
      </c>
      <c r="E38" s="4">
        <f t="shared" si="1"/>
        <v>10.364000000000001</v>
      </c>
      <c r="F38" s="4">
        <f t="shared" si="2"/>
        <v>107.41249600000002</v>
      </c>
      <c r="G38" s="4">
        <f t="shared" si="3"/>
        <v>2900.1373920000005</v>
      </c>
      <c r="H38" s="4"/>
      <c r="I38" s="4"/>
      <c r="J38" s="4"/>
      <c r="K38" s="4"/>
      <c r="L38" s="4"/>
    </row>
    <row r="39" spans="1:12">
      <c r="A39" s="4"/>
      <c r="B39" s="11">
        <v>31</v>
      </c>
      <c r="C39" s="11">
        <v>22</v>
      </c>
      <c r="D39" s="4">
        <f t="shared" si="0"/>
        <v>682</v>
      </c>
      <c r="E39" s="4">
        <f t="shared" si="1"/>
        <v>11.364000000000001</v>
      </c>
      <c r="F39" s="4">
        <f t="shared" si="2"/>
        <v>129.14049600000001</v>
      </c>
      <c r="G39" s="4">
        <f t="shared" si="3"/>
        <v>2841.0909120000001</v>
      </c>
      <c r="H39" s="4"/>
      <c r="I39" s="4"/>
      <c r="J39" s="4"/>
      <c r="K39" s="4"/>
      <c r="L39" s="4"/>
    </row>
    <row r="40" spans="1:12">
      <c r="A40" s="4"/>
      <c r="B40" s="11">
        <v>32</v>
      </c>
      <c r="C40" s="11">
        <v>27</v>
      </c>
      <c r="D40" s="4">
        <f t="shared" si="0"/>
        <v>864</v>
      </c>
      <c r="E40" s="4">
        <f t="shared" si="1"/>
        <v>12.364000000000001</v>
      </c>
      <c r="F40" s="4">
        <f t="shared" si="2"/>
        <v>152.86849600000002</v>
      </c>
      <c r="G40" s="4">
        <f t="shared" si="3"/>
        <v>4127.4493920000004</v>
      </c>
      <c r="H40" s="4"/>
      <c r="I40" s="4"/>
      <c r="J40" s="4"/>
      <c r="K40" s="4"/>
      <c r="L40" s="4"/>
    </row>
    <row r="41" spans="1:12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</row>
    <row r="42" spans="1:12" ht="28">
      <c r="A42" s="4"/>
      <c r="B42" s="4"/>
      <c r="C42" s="5" t="str">
        <f>IF(T!$D$2=T!$M$2,M12,IF(T!$D$2=T!$N$2,N12,O12))</f>
        <v>total number of elements in sample</v>
      </c>
      <c r="D42" s="5" t="str">
        <f>IF(T!$D$2=T!$M$2,M13,IF(T!$D$2=T!$N$2,N13,O13))</f>
        <v>mean</v>
      </c>
      <c r="E42" s="5"/>
      <c r="F42" s="4"/>
      <c r="G42" s="5" t="str">
        <f>IF(T!$D$2=T!$M$2,M14,IF(T!$D$2=T!$N$2,N14,O14))</f>
        <v>empirical variance (corrected)</v>
      </c>
      <c r="H42" s="4"/>
      <c r="I42" s="4"/>
      <c r="J42" s="4"/>
      <c r="K42" s="4"/>
      <c r="L42" s="4"/>
    </row>
    <row r="43" spans="1:12" ht="17">
      <c r="A43" s="4"/>
      <c r="B43" s="4"/>
      <c r="C43" s="4" t="s">
        <v>55</v>
      </c>
      <c r="D43" s="4" t="s">
        <v>69</v>
      </c>
      <c r="E43" s="4"/>
      <c r="F43" s="4"/>
      <c r="G43" s="4" t="s">
        <v>74</v>
      </c>
      <c r="H43" s="4"/>
      <c r="I43" s="4"/>
      <c r="J43" s="4"/>
      <c r="K43" s="4"/>
      <c r="L43" s="4"/>
    </row>
    <row r="44" spans="1:12">
      <c r="A44" s="4"/>
      <c r="B44" s="4"/>
      <c r="C44" s="4">
        <f>SUM(C8:C40)</f>
        <v>1000</v>
      </c>
      <c r="D44" s="4">
        <f>SUM(D8:D40)/C44</f>
        <v>19.635999999999999</v>
      </c>
      <c r="E44" s="4"/>
      <c r="F44" s="4"/>
      <c r="G44" s="4">
        <f>SUM(G8:G40)/(C44-1)</f>
        <v>63.927431431431422</v>
      </c>
      <c r="H44" s="4"/>
      <c r="I44" s="4"/>
      <c r="J44" s="4"/>
      <c r="K44" s="4"/>
      <c r="L44" s="4"/>
    </row>
    <row r="45" spans="1:12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</row>
    <row r="46" spans="1:12">
      <c r="A46" s="4"/>
      <c r="B46" s="10" t="str">
        <f>IF(T!$D$2=T!$M$2,M16,IF(T!$D$2=T!$N$2,N16,O16))</f>
        <v>Based on the sample give an estimation for …</v>
      </c>
      <c r="C46" s="4"/>
      <c r="D46" s="4"/>
      <c r="E46" s="4"/>
      <c r="F46" s="4"/>
      <c r="G46" s="4"/>
      <c r="H46" s="4"/>
      <c r="I46" s="4"/>
      <c r="J46" s="4"/>
      <c r="K46" s="4"/>
      <c r="L46" s="4"/>
    </row>
    <row r="47" spans="1:12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</row>
    <row r="48" spans="1:12">
      <c r="A48" s="4"/>
      <c r="B48" s="11" t="str">
        <f>IF(T!$D$2=T!$M$2,M17,IF(T!$D$2=T!$N$2,N17,O17))</f>
        <v>… the expected value:</v>
      </c>
      <c r="C48" s="4"/>
      <c r="D48" s="4"/>
      <c r="E48" s="4"/>
      <c r="F48" s="4"/>
      <c r="G48" s="4"/>
      <c r="H48" s="4"/>
      <c r="I48" s="4"/>
      <c r="J48" s="4"/>
      <c r="K48" s="4"/>
      <c r="L48" s="4"/>
    </row>
    <row r="49" spans="1:12">
      <c r="A49" s="4"/>
      <c r="B49" s="11" t="s">
        <v>50</v>
      </c>
      <c r="C49" s="9">
        <f>D44</f>
        <v>19.635999999999999</v>
      </c>
      <c r="D49" s="4" t="str">
        <f>IF(T!$D$2=T!$M$2,M21,IF(T!$D$2=T!$N$2,N21,O21))</f>
        <v>the expected value is estimated by the mean</v>
      </c>
      <c r="E49" s="4"/>
      <c r="F49" s="4"/>
      <c r="G49" s="4"/>
      <c r="H49" s="4"/>
      <c r="I49" s="4"/>
      <c r="J49" s="4"/>
      <c r="K49" s="4"/>
      <c r="L49" s="4"/>
    </row>
    <row r="50" spans="1:12">
      <c r="A50" s="4"/>
      <c r="B50" s="4"/>
      <c r="C50" s="18"/>
      <c r="D50" s="18"/>
      <c r="E50" s="4"/>
      <c r="F50" s="4"/>
      <c r="G50" s="4"/>
      <c r="H50" s="4"/>
      <c r="I50" s="4"/>
      <c r="J50" s="4"/>
      <c r="K50" s="4"/>
      <c r="L50" s="4"/>
    </row>
    <row r="51" spans="1:12">
      <c r="A51" s="4"/>
      <c r="B51" s="11" t="str">
        <f>IF(T!$D$2=T!$M$2,M18,IF(T!$D$2=T!$N$2,N18,O18))</f>
        <v>… the theoretical variance:</v>
      </c>
      <c r="C51" s="19"/>
      <c r="D51" s="18"/>
      <c r="E51" s="4"/>
      <c r="F51" s="4"/>
      <c r="G51" s="4"/>
      <c r="H51" s="4"/>
      <c r="I51" s="4"/>
      <c r="J51" s="4"/>
      <c r="K51" s="4"/>
      <c r="L51" s="4"/>
    </row>
    <row r="52" spans="1:12" ht="16">
      <c r="A52" s="4"/>
      <c r="B52" s="11" t="s">
        <v>51</v>
      </c>
      <c r="C52" s="9">
        <f>G44</f>
        <v>63.927431431431422</v>
      </c>
      <c r="D52" s="4" t="str">
        <f>IF(T!$D$2=T!$M$2,M22,IF(T!$D$2=T!$N$2,N22,O22))</f>
        <v>the theoretical variance is estimated by the corrected empirical variance</v>
      </c>
      <c r="E52" s="4"/>
      <c r="F52" s="4"/>
      <c r="G52" s="4"/>
      <c r="H52" s="4"/>
      <c r="I52" s="4"/>
      <c r="J52" s="4"/>
      <c r="K52" s="4"/>
      <c r="L52" s="4"/>
    </row>
    <row r="53" spans="1:12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</row>
    <row r="54" spans="1:12">
      <c r="A54" s="4"/>
      <c r="B54" s="11" t="str">
        <f>IF(T!$D$2=T!$M$2,M19,IF(T!$D$2=T!$N$2,N19,O19))</f>
        <v>… the theoretical standard deviation:</v>
      </c>
      <c r="C54" s="4"/>
      <c r="D54" s="4"/>
      <c r="E54" s="4"/>
      <c r="F54" s="4"/>
      <c r="G54" s="4"/>
      <c r="H54" s="4"/>
      <c r="I54" s="4"/>
      <c r="J54" s="4"/>
      <c r="K54" s="4"/>
      <c r="L54" s="4"/>
    </row>
    <row r="55" spans="1:12">
      <c r="A55" s="4"/>
      <c r="B55" s="11" t="s">
        <v>52</v>
      </c>
      <c r="C55" s="9">
        <f>SQRT(C52)</f>
        <v>7.9954631780423719</v>
      </c>
      <c r="D55" s="4" t="str">
        <f>IF(T!$D$2=T!$M$2,M23,IF(T!$D$2=T!$N$2,N23,O23))</f>
        <v>the theoretical standard deviation is estimated by the corrected empirical standard deviation</v>
      </c>
      <c r="E55" s="4"/>
      <c r="F55" s="4"/>
      <c r="G55" s="4"/>
      <c r="H55" s="4"/>
      <c r="I55" s="4"/>
      <c r="J55" s="4"/>
      <c r="K55" s="4"/>
      <c r="L55" s="4"/>
    </row>
    <row r="56" spans="1:12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</row>
    <row r="57" spans="1:12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</row>
    <row r="58" spans="1:12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</row>
    <row r="59" spans="1:12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</row>
    <row r="60" spans="1:12">
      <c r="A60" s="4"/>
      <c r="B60" s="5"/>
      <c r="C60" s="5"/>
      <c r="D60" s="5"/>
      <c r="E60" s="5"/>
      <c r="F60" s="5"/>
      <c r="G60" s="5"/>
      <c r="H60" s="4"/>
      <c r="I60" s="4"/>
      <c r="J60" s="4"/>
      <c r="K60" s="4"/>
      <c r="L60" s="4"/>
    </row>
    <row r="61" spans="1:12" hidden="1">
      <c r="B61" s="15"/>
      <c r="C61" s="15"/>
    </row>
  </sheetData>
  <pageMargins left="0.75" right="0.75" top="1" bottom="1" header="0.5" footer="0.5"/>
  <drawing r:id="rId1"/>
  <legacyDrawing r:id="rId2"/>
  <oleObjects>
    <mc:AlternateContent xmlns:mc="http://schemas.openxmlformats.org/markup-compatibility/2006">
      <mc:Choice Requires="x14">
        <oleObject progId="Equation.3" shapeId="33793" r:id="rId3">
          <objectPr defaultSize="0" r:id="rId4">
            <anchor moveWithCells="1">
              <from>
                <xdr:col>5</xdr:col>
                <xdr:colOff>419100</xdr:colOff>
                <xdr:row>46</xdr:row>
                <xdr:rowOff>152400</xdr:rowOff>
              </from>
              <to>
                <xdr:col>6</xdr:col>
                <xdr:colOff>25400</xdr:colOff>
                <xdr:row>49</xdr:row>
                <xdr:rowOff>76200</xdr:rowOff>
              </to>
            </anchor>
          </objectPr>
        </oleObject>
      </mc:Choice>
      <mc:Fallback>
        <oleObject progId="Equation.3" shapeId="33793" r:id="rId3"/>
      </mc:Fallback>
    </mc:AlternateContent>
    <mc:AlternateContent xmlns:mc="http://schemas.openxmlformats.org/markup-compatibility/2006">
      <mc:Choice Requires="x14">
        <oleObject progId="Equation.3" shapeId="33794" r:id="rId5">
          <objectPr defaultSize="0" r:id="rId6">
            <anchor moveWithCells="1">
              <from>
                <xdr:col>6</xdr:col>
                <xdr:colOff>241300</xdr:colOff>
                <xdr:row>50</xdr:row>
                <xdr:rowOff>38100</xdr:rowOff>
              </from>
              <to>
                <xdr:col>7</xdr:col>
                <xdr:colOff>342900</xdr:colOff>
                <xdr:row>52</xdr:row>
                <xdr:rowOff>127000</xdr:rowOff>
              </to>
            </anchor>
          </objectPr>
        </oleObject>
      </mc:Choice>
      <mc:Fallback>
        <oleObject progId="Equation.3" shapeId="33794" r:id="rId5"/>
      </mc:Fallback>
    </mc:AlternateContent>
    <mc:AlternateContent xmlns:mc="http://schemas.openxmlformats.org/markup-compatibility/2006">
      <mc:Choice Requires="x14">
        <oleObject progId="Equation.3" shapeId="33798" r:id="rId7">
          <objectPr defaultSize="0" r:id="rId8">
            <anchor moveWithCells="1">
              <from>
                <xdr:col>7</xdr:col>
                <xdr:colOff>444500</xdr:colOff>
                <xdr:row>53</xdr:row>
                <xdr:rowOff>76200</xdr:rowOff>
              </from>
              <to>
                <xdr:col>8</xdr:col>
                <xdr:colOff>533400</xdr:colOff>
                <xdr:row>56</xdr:row>
                <xdr:rowOff>76200</xdr:rowOff>
              </to>
            </anchor>
          </objectPr>
        </oleObject>
      </mc:Choice>
      <mc:Fallback>
        <oleObject progId="Equation.3" shapeId="33798" r:id="rId7"/>
      </mc:Fallback>
    </mc:AlternateContent>
  </oleObjects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8000"/>
  </sheetPr>
  <dimension ref="A1:O110"/>
  <sheetViews>
    <sheetView workbookViewId="0"/>
  </sheetViews>
  <sheetFormatPr baseColWidth="10" defaultColWidth="0" defaultRowHeight="14" customHeight="1" zeroHeight="1" x14ac:dyDescent="0"/>
  <cols>
    <col min="1" max="1" width="8.6640625" customWidth="1"/>
    <col min="2" max="2" width="60.83203125" customWidth="1"/>
    <col min="3" max="3" width="19.5" customWidth="1"/>
    <col min="4" max="4" width="3.83203125" customWidth="1"/>
    <col min="5" max="8" width="19.5" customWidth="1"/>
    <col min="9" max="12" width="8.6640625" customWidth="1"/>
    <col min="13" max="13" width="60.83203125" style="50" hidden="1" customWidth="1"/>
    <col min="14" max="14" width="60.83203125" style="51" hidden="1" customWidth="1"/>
    <col min="15" max="15" width="60.83203125" style="52" hidden="1" customWidth="1"/>
  </cols>
  <sheetData>
    <row r="1" spans="1:1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5" ht="18">
      <c r="A2" s="4"/>
      <c r="B2" s="6" t="str">
        <f>IF(T!$D$2=T!$M$2,M2,IF(T!$D$2=T!$N$2,N2,O2))</f>
        <v>Give the asked values in the green cells.</v>
      </c>
      <c r="C2" s="4"/>
      <c r="D2" s="4"/>
      <c r="E2" s="4"/>
      <c r="F2" s="4"/>
      <c r="G2" s="4"/>
      <c r="H2" s="4"/>
      <c r="I2" s="4"/>
      <c r="J2" s="4"/>
      <c r="K2" s="4"/>
      <c r="L2" s="4"/>
      <c r="M2" s="50" t="s">
        <v>25</v>
      </c>
      <c r="N2" s="51" t="s">
        <v>39</v>
      </c>
      <c r="O2" s="52" t="s">
        <v>26</v>
      </c>
    </row>
    <row r="3" spans="1:1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5" ht="30" customHeight="1">
      <c r="A4" s="4"/>
      <c r="B4" s="10" t="str">
        <f>IF(T!$D$2=T!$M$2,M4,IF(T!$D$2=T!$N$2,N4,O4))</f>
        <v>During a series of examinations the blood hemoglobin level of 200 people was measured:</v>
      </c>
      <c r="C4" s="4"/>
      <c r="D4" s="4"/>
      <c r="E4" s="4"/>
      <c r="F4" s="4"/>
      <c r="G4" s="4"/>
      <c r="H4" s="4"/>
      <c r="I4" s="4"/>
      <c r="J4" s="4"/>
      <c r="K4" s="4"/>
      <c r="L4" s="4"/>
      <c r="M4" s="50" t="s">
        <v>81</v>
      </c>
      <c r="N4" s="51" t="s">
        <v>251</v>
      </c>
      <c r="O4" s="52" t="s">
        <v>252</v>
      </c>
    </row>
    <row r="5" spans="1:1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5" ht="43" customHeight="1">
      <c r="A6" s="4"/>
      <c r="B6" s="13" t="str">
        <f>IF(T!$D$2=T!$M$2,M6,IF(T!$D$2=T!$N$2,N6,O6))</f>
        <v>value of haemoglobin level (g/L):</v>
      </c>
      <c r="C6" s="20" t="str">
        <f>IF(T!$D$2=T!$M$2,M7,IF(T!$D$2=T!$N$2,N7,O7))</f>
        <v>freuquency:</v>
      </c>
      <c r="D6" s="5"/>
      <c r="E6" s="5"/>
      <c r="F6" s="5"/>
      <c r="G6" s="5"/>
      <c r="H6" s="4"/>
      <c r="I6" s="4"/>
      <c r="J6" s="4"/>
      <c r="K6" s="4"/>
      <c r="L6" s="4"/>
      <c r="M6" s="50" t="s">
        <v>82</v>
      </c>
      <c r="N6" s="51" t="s">
        <v>250</v>
      </c>
      <c r="O6" s="52" t="s">
        <v>94</v>
      </c>
    </row>
    <row r="7" spans="1:15" ht="16">
      <c r="A7" s="4"/>
      <c r="B7" s="17" t="s">
        <v>38</v>
      </c>
      <c r="C7" s="17" t="s">
        <v>49</v>
      </c>
      <c r="D7" s="4"/>
      <c r="E7" s="4"/>
      <c r="F7" s="4"/>
      <c r="G7" s="4"/>
      <c r="H7" s="4"/>
      <c r="I7" s="4"/>
      <c r="J7" s="4"/>
      <c r="K7" s="4"/>
      <c r="L7" s="4"/>
      <c r="M7" s="50" t="s">
        <v>83</v>
      </c>
      <c r="N7" s="51" t="s">
        <v>253</v>
      </c>
      <c r="O7" s="52" t="s">
        <v>95</v>
      </c>
    </row>
    <row r="8" spans="1:15">
      <c r="A8" s="4"/>
      <c r="B8" s="11">
        <v>100</v>
      </c>
      <c r="C8" s="11">
        <v>0</v>
      </c>
      <c r="D8" s="4"/>
      <c r="E8" s="4"/>
      <c r="F8" s="4"/>
      <c r="G8" s="4"/>
      <c r="H8" s="4"/>
      <c r="I8" s="4"/>
      <c r="J8" s="4"/>
      <c r="K8" s="4"/>
      <c r="L8" s="4"/>
      <c r="M8" s="50" t="s">
        <v>84</v>
      </c>
      <c r="N8" s="51" t="s">
        <v>254</v>
      </c>
      <c r="O8" s="52" t="s">
        <v>96</v>
      </c>
    </row>
    <row r="9" spans="1:15">
      <c r="A9" s="4"/>
      <c r="B9" s="11">
        <v>101</v>
      </c>
      <c r="C9" s="11">
        <v>0</v>
      </c>
      <c r="D9" s="4"/>
      <c r="E9" s="4"/>
      <c r="F9" s="4"/>
      <c r="G9" s="4"/>
      <c r="H9" s="4"/>
      <c r="I9" s="4"/>
      <c r="J9" s="4"/>
      <c r="K9" s="4"/>
      <c r="L9" s="4"/>
      <c r="M9" s="50" t="s">
        <v>85</v>
      </c>
      <c r="N9" s="51" t="s">
        <v>255</v>
      </c>
      <c r="O9" s="52" t="s">
        <v>97</v>
      </c>
    </row>
    <row r="10" spans="1:15">
      <c r="A10" s="4"/>
      <c r="B10" s="11">
        <v>102</v>
      </c>
      <c r="C10" s="11">
        <v>0</v>
      </c>
      <c r="D10" s="4"/>
      <c r="E10" s="4"/>
      <c r="F10" s="4"/>
      <c r="G10" s="4"/>
      <c r="H10" s="4"/>
      <c r="I10" s="4"/>
      <c r="J10" s="4"/>
      <c r="K10" s="4"/>
      <c r="L10" s="4"/>
      <c r="M10" s="50" t="s">
        <v>86</v>
      </c>
      <c r="N10" s="51" t="s">
        <v>256</v>
      </c>
      <c r="O10" s="52" t="s">
        <v>98</v>
      </c>
    </row>
    <row r="11" spans="1:15">
      <c r="A11" s="4"/>
      <c r="B11" s="11">
        <v>103</v>
      </c>
      <c r="C11" s="11">
        <v>0</v>
      </c>
      <c r="D11" s="4"/>
      <c r="E11" s="4"/>
      <c r="F11" s="4"/>
      <c r="G11" s="4"/>
      <c r="H11" s="4"/>
      <c r="I11" s="4"/>
      <c r="J11" s="4"/>
      <c r="K11" s="4"/>
      <c r="L11" s="4"/>
      <c r="M11" s="50" t="s">
        <v>78</v>
      </c>
      <c r="N11" s="51" t="s">
        <v>257</v>
      </c>
      <c r="O11" s="52" t="s">
        <v>99</v>
      </c>
    </row>
    <row r="12" spans="1:15">
      <c r="A12" s="4"/>
      <c r="B12" s="11">
        <v>104</v>
      </c>
      <c r="C12" s="11">
        <v>0</v>
      </c>
      <c r="D12" s="4"/>
      <c r="E12" s="4"/>
      <c r="F12" s="4"/>
      <c r="G12" s="4"/>
      <c r="H12" s="4"/>
      <c r="I12" s="4"/>
      <c r="J12" s="4"/>
      <c r="K12" s="4"/>
      <c r="L12" s="4"/>
    </row>
    <row r="13" spans="1:15">
      <c r="A13" s="4"/>
      <c r="B13" s="11">
        <v>105</v>
      </c>
      <c r="C13" s="11">
        <v>0</v>
      </c>
      <c r="D13" s="4"/>
      <c r="E13" s="4"/>
      <c r="F13" s="4"/>
      <c r="G13" s="4"/>
      <c r="H13" s="4"/>
      <c r="I13" s="4"/>
      <c r="J13" s="4"/>
      <c r="K13" s="4"/>
      <c r="L13" s="4"/>
      <c r="M13" s="50" t="s">
        <v>54</v>
      </c>
      <c r="N13" s="51" t="s">
        <v>258</v>
      </c>
      <c r="O13" s="52" t="s">
        <v>100</v>
      </c>
    </row>
    <row r="14" spans="1:15">
      <c r="A14" s="4"/>
      <c r="B14" s="11">
        <v>106</v>
      </c>
      <c r="C14" s="11">
        <v>0</v>
      </c>
      <c r="D14" s="4"/>
      <c r="E14" s="4"/>
      <c r="F14" s="4"/>
      <c r="G14" s="4"/>
      <c r="H14" s="4"/>
      <c r="I14" s="4"/>
      <c r="J14" s="4"/>
      <c r="K14" s="4"/>
      <c r="L14" s="4"/>
      <c r="M14" s="50" t="s">
        <v>0</v>
      </c>
      <c r="N14" s="51" t="s">
        <v>259</v>
      </c>
      <c r="O14" s="52" t="s">
        <v>101</v>
      </c>
    </row>
    <row r="15" spans="1:15">
      <c r="A15" s="4"/>
      <c r="B15" s="11">
        <v>107</v>
      </c>
      <c r="C15" s="11">
        <v>2</v>
      </c>
      <c r="D15" s="4"/>
      <c r="E15" s="4"/>
      <c r="F15" s="4"/>
      <c r="G15" s="4"/>
      <c r="H15" s="4"/>
      <c r="I15" s="4"/>
      <c r="J15" s="4"/>
      <c r="K15" s="4"/>
      <c r="L15" s="4"/>
      <c r="M15" s="50" t="s">
        <v>102</v>
      </c>
      <c r="N15" s="51" t="s">
        <v>260</v>
      </c>
      <c r="O15" s="52" t="s">
        <v>103</v>
      </c>
    </row>
    <row r="16" spans="1:15">
      <c r="A16" s="4"/>
      <c r="B16" s="11">
        <v>108</v>
      </c>
      <c r="C16" s="11">
        <v>1</v>
      </c>
      <c r="D16" s="4"/>
      <c r="E16" s="4"/>
      <c r="F16" s="4"/>
      <c r="G16" s="4"/>
      <c r="H16" s="4"/>
      <c r="I16" s="4"/>
      <c r="J16" s="4"/>
      <c r="K16" s="4"/>
      <c r="L16" s="4"/>
    </row>
    <row r="17" spans="1:15">
      <c r="A17" s="4"/>
      <c r="B17" s="11">
        <v>109</v>
      </c>
      <c r="C17" s="11">
        <v>0</v>
      </c>
      <c r="D17" s="4"/>
      <c r="E17" s="4"/>
      <c r="F17" s="4"/>
      <c r="G17" s="4"/>
      <c r="H17" s="4"/>
      <c r="I17" s="4"/>
      <c r="J17" s="4"/>
      <c r="K17" s="4"/>
      <c r="L17" s="4"/>
      <c r="M17" s="50" t="s">
        <v>87</v>
      </c>
      <c r="N17" s="51" t="s">
        <v>261</v>
      </c>
      <c r="O17" s="52" t="s">
        <v>104</v>
      </c>
    </row>
    <row r="18" spans="1:15">
      <c r="A18" s="4"/>
      <c r="B18" s="11">
        <v>110</v>
      </c>
      <c r="C18" s="11">
        <v>0</v>
      </c>
      <c r="D18" s="4"/>
      <c r="E18" s="4"/>
      <c r="F18" s="4"/>
      <c r="G18" s="4"/>
      <c r="H18" s="4"/>
      <c r="I18" s="4"/>
      <c r="J18" s="4"/>
      <c r="K18" s="4"/>
      <c r="L18" s="4"/>
      <c r="M18" s="50" t="s">
        <v>91</v>
      </c>
      <c r="N18" s="51" t="s">
        <v>262</v>
      </c>
      <c r="O18" s="52" t="s">
        <v>105</v>
      </c>
    </row>
    <row r="19" spans="1:15">
      <c r="A19" s="4"/>
      <c r="B19" s="11">
        <v>111</v>
      </c>
      <c r="C19" s="11">
        <v>0</v>
      </c>
      <c r="D19" s="4"/>
      <c r="E19" s="4"/>
      <c r="F19" s="4"/>
      <c r="G19" s="4"/>
      <c r="H19" s="4"/>
      <c r="I19" s="4"/>
      <c r="J19" s="4"/>
      <c r="K19" s="4"/>
      <c r="L19" s="4"/>
      <c r="M19" s="50" t="s">
        <v>92</v>
      </c>
      <c r="N19" s="51" t="s">
        <v>263</v>
      </c>
      <c r="O19" s="52" t="s">
        <v>106</v>
      </c>
    </row>
    <row r="20" spans="1:15">
      <c r="A20" s="4"/>
      <c r="B20" s="11">
        <v>112</v>
      </c>
      <c r="C20" s="11">
        <v>0</v>
      </c>
      <c r="D20" s="4"/>
      <c r="E20" s="4"/>
      <c r="F20" s="4"/>
      <c r="G20" s="4"/>
      <c r="H20" s="4"/>
      <c r="I20" s="4"/>
      <c r="J20" s="4"/>
      <c r="K20" s="4"/>
      <c r="L20" s="4"/>
      <c r="M20" s="50" t="s">
        <v>93</v>
      </c>
      <c r="N20" s="51" t="s">
        <v>264</v>
      </c>
      <c r="O20" s="52" t="s">
        <v>107</v>
      </c>
    </row>
    <row r="21" spans="1:15">
      <c r="A21" s="4"/>
      <c r="B21" s="11">
        <v>113</v>
      </c>
      <c r="C21" s="11">
        <v>0</v>
      </c>
      <c r="D21" s="4"/>
      <c r="E21" s="4"/>
      <c r="F21" s="4"/>
      <c r="G21" s="4"/>
      <c r="H21" s="4"/>
      <c r="I21" s="4"/>
      <c r="J21" s="4"/>
      <c r="K21" s="4"/>
      <c r="L21" s="4"/>
    </row>
    <row r="22" spans="1:15">
      <c r="A22" s="4"/>
      <c r="B22" s="11">
        <v>114</v>
      </c>
      <c r="C22" s="11">
        <v>1</v>
      </c>
      <c r="D22" s="4"/>
      <c r="E22" s="4"/>
      <c r="F22" s="4"/>
      <c r="G22" s="4"/>
      <c r="H22" s="4"/>
      <c r="I22" s="4"/>
      <c r="J22" s="4"/>
      <c r="K22" s="4"/>
      <c r="L22" s="4"/>
      <c r="M22" s="50" t="s">
        <v>60</v>
      </c>
      <c r="N22" s="51" t="s">
        <v>266</v>
      </c>
      <c r="O22" s="52" t="s">
        <v>109</v>
      </c>
    </row>
    <row r="23" spans="1:15">
      <c r="A23" s="4"/>
      <c r="B23" s="11">
        <v>115</v>
      </c>
      <c r="C23" s="11">
        <v>0</v>
      </c>
      <c r="D23" s="4"/>
      <c r="E23" s="4"/>
      <c r="F23" s="4"/>
      <c r="G23" s="4"/>
      <c r="H23" s="4"/>
      <c r="I23" s="4"/>
      <c r="J23" s="4"/>
      <c r="K23" s="4"/>
      <c r="L23" s="4"/>
      <c r="M23" s="50" t="s">
        <v>61</v>
      </c>
      <c r="N23" s="51" t="s">
        <v>267</v>
      </c>
      <c r="O23" s="52" t="s">
        <v>110</v>
      </c>
    </row>
    <row r="24" spans="1:15">
      <c r="A24" s="4"/>
      <c r="B24" s="11">
        <v>116</v>
      </c>
      <c r="C24" s="11">
        <v>0</v>
      </c>
      <c r="D24" s="4"/>
      <c r="E24" s="4"/>
      <c r="F24" s="4"/>
      <c r="G24" s="4"/>
      <c r="H24" s="4"/>
      <c r="I24" s="4"/>
      <c r="J24" s="4"/>
      <c r="K24" s="4"/>
      <c r="L24" s="4"/>
      <c r="M24" s="50" t="s">
        <v>62</v>
      </c>
      <c r="N24" s="51" t="s">
        <v>268</v>
      </c>
      <c r="O24" s="52" t="s">
        <v>108</v>
      </c>
    </row>
    <row r="25" spans="1:15">
      <c r="A25" s="4"/>
      <c r="B25" s="11">
        <v>117</v>
      </c>
      <c r="C25" s="11">
        <v>0</v>
      </c>
      <c r="D25" s="4"/>
      <c r="E25" s="4"/>
      <c r="F25" s="4"/>
      <c r="G25" s="4"/>
      <c r="H25" s="4"/>
      <c r="I25" s="4"/>
      <c r="J25" s="4"/>
      <c r="K25" s="4"/>
      <c r="L25" s="4"/>
    </row>
    <row r="26" spans="1:15">
      <c r="A26" s="4"/>
      <c r="B26" s="11">
        <v>118</v>
      </c>
      <c r="C26" s="11">
        <v>0</v>
      </c>
      <c r="D26" s="4"/>
      <c r="E26" s="4"/>
      <c r="F26" s="4"/>
      <c r="G26" s="4"/>
      <c r="H26" s="4"/>
      <c r="I26" s="4"/>
      <c r="J26" s="4"/>
      <c r="K26" s="4"/>
      <c r="L26" s="4"/>
    </row>
    <row r="27" spans="1:15">
      <c r="A27" s="4"/>
      <c r="B27" s="11">
        <v>119</v>
      </c>
      <c r="C27" s="11">
        <v>0</v>
      </c>
      <c r="D27" s="4"/>
      <c r="E27" s="4"/>
      <c r="F27" s="4"/>
      <c r="G27" s="4"/>
      <c r="H27" s="4"/>
      <c r="I27" s="4"/>
      <c r="J27" s="4"/>
      <c r="K27" s="4"/>
      <c r="L27" s="4"/>
    </row>
    <row r="28" spans="1:15">
      <c r="A28" s="4"/>
      <c r="B28" s="11">
        <v>120</v>
      </c>
      <c r="C28" s="11">
        <v>3</v>
      </c>
      <c r="D28" s="4"/>
      <c r="E28" s="4"/>
      <c r="F28" s="4"/>
      <c r="G28" s="4"/>
      <c r="H28" s="4"/>
      <c r="I28" s="4"/>
      <c r="J28" s="4"/>
      <c r="K28" s="4"/>
      <c r="L28" s="4"/>
    </row>
    <row r="29" spans="1:15">
      <c r="A29" s="4"/>
      <c r="B29" s="11">
        <v>121</v>
      </c>
      <c r="C29" s="11">
        <v>1</v>
      </c>
      <c r="D29" s="4"/>
      <c r="E29" s="4"/>
      <c r="F29" s="4"/>
      <c r="G29" s="4"/>
      <c r="H29" s="4"/>
      <c r="I29" s="4"/>
      <c r="J29" s="4"/>
      <c r="K29" s="4"/>
      <c r="L29" s="4"/>
    </row>
    <row r="30" spans="1:15">
      <c r="A30" s="4"/>
      <c r="B30" s="11">
        <v>122</v>
      </c>
      <c r="C30" s="11">
        <v>1</v>
      </c>
      <c r="D30" s="4"/>
      <c r="E30" s="4"/>
      <c r="F30" s="4"/>
      <c r="G30" s="4"/>
      <c r="H30" s="4"/>
      <c r="I30" s="4"/>
      <c r="J30" s="4"/>
      <c r="K30" s="4"/>
      <c r="L30" s="4"/>
    </row>
    <row r="31" spans="1:15">
      <c r="A31" s="4"/>
      <c r="B31" s="11">
        <v>123</v>
      </c>
      <c r="C31" s="11">
        <v>1</v>
      </c>
      <c r="D31" s="4"/>
      <c r="E31" s="4"/>
      <c r="F31" s="4"/>
      <c r="G31" s="4"/>
      <c r="H31" s="4"/>
      <c r="I31" s="4"/>
      <c r="J31" s="4"/>
      <c r="K31" s="4"/>
      <c r="L31" s="4"/>
    </row>
    <row r="32" spans="1:15">
      <c r="A32" s="4"/>
      <c r="B32" s="11">
        <v>124</v>
      </c>
      <c r="C32" s="11">
        <v>3</v>
      </c>
      <c r="D32" s="4"/>
      <c r="E32" s="4"/>
      <c r="F32" s="4"/>
      <c r="G32" s="4"/>
      <c r="H32" s="4"/>
      <c r="I32" s="4"/>
      <c r="J32" s="4"/>
      <c r="K32" s="4"/>
      <c r="L32" s="4"/>
    </row>
    <row r="33" spans="1:12">
      <c r="A33" s="4"/>
      <c r="B33" s="11">
        <v>125</v>
      </c>
      <c r="C33" s="11">
        <v>4</v>
      </c>
      <c r="D33" s="4"/>
      <c r="E33" s="4"/>
      <c r="F33" s="4"/>
      <c r="G33" s="4"/>
      <c r="H33" s="4"/>
      <c r="I33" s="4"/>
      <c r="J33" s="4"/>
      <c r="K33" s="4"/>
      <c r="L33" s="4"/>
    </row>
    <row r="34" spans="1:12">
      <c r="A34" s="4"/>
      <c r="B34" s="11">
        <v>126</v>
      </c>
      <c r="C34" s="11">
        <v>5</v>
      </c>
      <c r="D34" s="4"/>
      <c r="E34" s="4"/>
      <c r="F34" s="4"/>
      <c r="G34" s="4"/>
      <c r="H34" s="4"/>
      <c r="I34" s="4"/>
      <c r="J34" s="4"/>
      <c r="K34" s="4"/>
      <c r="L34" s="4"/>
    </row>
    <row r="35" spans="1:12">
      <c r="A35" s="4"/>
      <c r="B35" s="11">
        <v>127</v>
      </c>
      <c r="C35" s="11">
        <v>4</v>
      </c>
      <c r="D35" s="4"/>
      <c r="E35" s="4"/>
      <c r="F35" s="4"/>
      <c r="G35" s="4"/>
      <c r="H35" s="4"/>
      <c r="I35" s="4"/>
      <c r="J35" s="4"/>
      <c r="K35" s="4"/>
      <c r="L35" s="4"/>
    </row>
    <row r="36" spans="1:12">
      <c r="A36" s="4"/>
      <c r="B36" s="11">
        <v>128</v>
      </c>
      <c r="C36" s="11">
        <v>3</v>
      </c>
      <c r="D36" s="4"/>
      <c r="E36" s="4"/>
      <c r="F36" s="4"/>
      <c r="G36" s="4"/>
      <c r="H36" s="4"/>
      <c r="I36" s="4"/>
      <c r="J36" s="4"/>
      <c r="K36" s="4"/>
      <c r="L36" s="4"/>
    </row>
    <row r="37" spans="1:12">
      <c r="A37" s="4"/>
      <c r="B37" s="11">
        <v>129</v>
      </c>
      <c r="C37" s="11">
        <v>6</v>
      </c>
      <c r="D37" s="4"/>
      <c r="E37" s="4"/>
      <c r="F37" s="4"/>
      <c r="G37" s="4"/>
      <c r="H37" s="4"/>
      <c r="I37" s="4"/>
      <c r="J37" s="4"/>
      <c r="K37" s="4"/>
      <c r="L37" s="4"/>
    </row>
    <row r="38" spans="1:12">
      <c r="A38" s="4"/>
      <c r="B38" s="11">
        <v>130</v>
      </c>
      <c r="C38" s="11">
        <v>5</v>
      </c>
      <c r="D38" s="4"/>
      <c r="E38" s="4"/>
      <c r="F38" s="4"/>
      <c r="G38" s="4"/>
      <c r="H38" s="4"/>
      <c r="I38" s="4"/>
      <c r="J38" s="4"/>
      <c r="K38" s="4"/>
      <c r="L38" s="4"/>
    </row>
    <row r="39" spans="1:12">
      <c r="A39" s="4"/>
      <c r="B39" s="11">
        <v>131</v>
      </c>
      <c r="C39" s="11">
        <v>6</v>
      </c>
      <c r="D39" s="4"/>
      <c r="E39" s="4"/>
      <c r="F39" s="4"/>
      <c r="G39" s="4"/>
      <c r="H39" s="4"/>
      <c r="I39" s="4"/>
      <c r="J39" s="4"/>
      <c r="K39" s="4"/>
      <c r="L39" s="4"/>
    </row>
    <row r="40" spans="1:12">
      <c r="A40" s="4"/>
      <c r="B40" s="11">
        <v>132</v>
      </c>
      <c r="C40" s="11">
        <v>5</v>
      </c>
      <c r="D40" s="4"/>
      <c r="E40" s="4"/>
      <c r="F40" s="4"/>
      <c r="G40" s="4"/>
      <c r="H40" s="4"/>
      <c r="I40" s="4"/>
      <c r="J40" s="4"/>
      <c r="K40" s="4"/>
      <c r="L40" s="4"/>
    </row>
    <row r="41" spans="1:12">
      <c r="A41" s="4"/>
      <c r="B41" s="11">
        <v>133</v>
      </c>
      <c r="C41" s="11">
        <v>3</v>
      </c>
      <c r="D41" s="4"/>
      <c r="E41" s="4"/>
      <c r="F41" s="4"/>
      <c r="G41" s="4"/>
      <c r="H41" s="4"/>
      <c r="I41" s="4"/>
      <c r="J41" s="4"/>
      <c r="K41" s="4"/>
      <c r="L41" s="4"/>
    </row>
    <row r="42" spans="1:12">
      <c r="A42" s="4"/>
      <c r="B42" s="11">
        <v>134</v>
      </c>
      <c r="C42" s="11">
        <v>9</v>
      </c>
      <c r="D42" s="4"/>
      <c r="E42" s="4"/>
      <c r="F42" s="4"/>
      <c r="G42" s="4"/>
      <c r="H42" s="4"/>
      <c r="I42" s="4"/>
      <c r="J42" s="4"/>
      <c r="K42" s="4"/>
      <c r="L42" s="4"/>
    </row>
    <row r="43" spans="1:12">
      <c r="A43" s="4"/>
      <c r="B43" s="11">
        <v>135</v>
      </c>
      <c r="C43" s="11">
        <v>5</v>
      </c>
      <c r="D43" s="4"/>
      <c r="E43" s="4"/>
      <c r="F43" s="4"/>
      <c r="G43" s="4"/>
      <c r="H43" s="4"/>
      <c r="I43" s="4"/>
      <c r="J43" s="4"/>
      <c r="K43" s="4"/>
      <c r="L43" s="4"/>
    </row>
    <row r="44" spans="1:12">
      <c r="A44" s="4"/>
      <c r="B44" s="11">
        <v>136</v>
      </c>
      <c r="C44" s="11">
        <v>11</v>
      </c>
      <c r="D44" s="4"/>
      <c r="E44" s="4"/>
      <c r="F44" s="4"/>
      <c r="G44" s="4"/>
      <c r="H44" s="4"/>
      <c r="I44" s="4"/>
      <c r="J44" s="4"/>
      <c r="K44" s="4"/>
      <c r="L44" s="4"/>
    </row>
    <row r="45" spans="1:12">
      <c r="A45" s="4"/>
      <c r="B45" s="11">
        <v>137</v>
      </c>
      <c r="C45" s="11">
        <v>6</v>
      </c>
      <c r="D45" s="4"/>
      <c r="E45" s="4"/>
      <c r="F45" s="4"/>
      <c r="G45" s="4"/>
      <c r="H45" s="4"/>
      <c r="I45" s="4"/>
      <c r="J45" s="4"/>
      <c r="K45" s="4"/>
      <c r="L45" s="4"/>
    </row>
    <row r="46" spans="1:12">
      <c r="A46" s="4"/>
      <c r="B46" s="11">
        <v>138</v>
      </c>
      <c r="C46" s="11">
        <v>1</v>
      </c>
      <c r="D46" s="4"/>
      <c r="E46" s="4"/>
      <c r="F46" s="4"/>
      <c r="G46" s="4"/>
      <c r="H46" s="4"/>
      <c r="I46" s="4"/>
      <c r="J46" s="4"/>
      <c r="K46" s="4"/>
      <c r="L46" s="4"/>
    </row>
    <row r="47" spans="1:12">
      <c r="A47" s="4"/>
      <c r="B47" s="11">
        <v>139</v>
      </c>
      <c r="C47" s="11">
        <v>7</v>
      </c>
      <c r="D47" s="4"/>
      <c r="E47" s="4"/>
      <c r="F47" s="4"/>
      <c r="G47" s="4"/>
      <c r="H47" s="4"/>
      <c r="I47" s="4"/>
      <c r="J47" s="4"/>
      <c r="K47" s="4"/>
      <c r="L47" s="4"/>
    </row>
    <row r="48" spans="1:12">
      <c r="A48" s="4"/>
      <c r="B48" s="11">
        <v>140</v>
      </c>
      <c r="C48" s="11">
        <v>4</v>
      </c>
      <c r="D48" s="4"/>
      <c r="E48" s="4"/>
      <c r="F48" s="4"/>
      <c r="G48" s="4"/>
      <c r="H48" s="4"/>
      <c r="I48" s="4"/>
      <c r="J48" s="4"/>
      <c r="K48" s="4"/>
      <c r="L48" s="4"/>
    </row>
    <row r="49" spans="1:12">
      <c r="A49" s="4"/>
      <c r="B49" s="11">
        <v>141</v>
      </c>
      <c r="C49" s="11">
        <v>7</v>
      </c>
      <c r="D49" s="4"/>
      <c r="E49" s="4"/>
      <c r="F49" s="4"/>
      <c r="G49" s="4"/>
      <c r="H49" s="4"/>
      <c r="I49" s="4"/>
      <c r="J49" s="4"/>
      <c r="K49" s="4"/>
      <c r="L49" s="4"/>
    </row>
    <row r="50" spans="1:12">
      <c r="A50" s="4"/>
      <c r="B50" s="11">
        <v>142</v>
      </c>
      <c r="C50" s="11">
        <v>11</v>
      </c>
      <c r="D50" s="4"/>
      <c r="E50" s="4"/>
      <c r="F50" s="4"/>
      <c r="G50" s="4"/>
      <c r="H50" s="4"/>
      <c r="I50" s="4"/>
      <c r="J50" s="4"/>
      <c r="K50" s="4"/>
      <c r="L50" s="4"/>
    </row>
    <row r="51" spans="1:12">
      <c r="A51" s="4"/>
      <c r="B51" s="11">
        <v>143</v>
      </c>
      <c r="C51" s="11">
        <v>7</v>
      </c>
      <c r="D51" s="4"/>
      <c r="E51" s="4"/>
      <c r="F51" s="4"/>
      <c r="G51" s="4"/>
      <c r="H51" s="4"/>
      <c r="I51" s="4"/>
      <c r="J51" s="4"/>
      <c r="K51" s="4"/>
      <c r="L51" s="4"/>
    </row>
    <row r="52" spans="1:12">
      <c r="A52" s="4"/>
      <c r="B52" s="11">
        <v>144</v>
      </c>
      <c r="C52" s="11">
        <v>6</v>
      </c>
      <c r="D52" s="4"/>
      <c r="E52" s="4"/>
      <c r="F52" s="4"/>
      <c r="G52" s="4"/>
      <c r="H52" s="4"/>
      <c r="I52" s="4"/>
      <c r="J52" s="4"/>
      <c r="K52" s="4"/>
      <c r="L52" s="4"/>
    </row>
    <row r="53" spans="1:12">
      <c r="A53" s="4"/>
      <c r="B53" s="11">
        <v>145</v>
      </c>
      <c r="C53" s="11">
        <v>8</v>
      </c>
      <c r="D53" s="4"/>
      <c r="E53" s="4"/>
      <c r="F53" s="4"/>
      <c r="G53" s="4"/>
      <c r="H53" s="4"/>
      <c r="I53" s="4"/>
      <c r="J53" s="4"/>
      <c r="K53" s="4"/>
      <c r="L53" s="4"/>
    </row>
    <row r="54" spans="1:12">
      <c r="A54" s="4"/>
      <c r="B54" s="11">
        <v>146</v>
      </c>
      <c r="C54" s="11">
        <v>3</v>
      </c>
      <c r="D54" s="4"/>
      <c r="E54" s="4"/>
      <c r="F54" s="4"/>
      <c r="G54" s="4"/>
      <c r="H54" s="4"/>
      <c r="I54" s="4"/>
      <c r="J54" s="4"/>
      <c r="K54" s="4"/>
      <c r="L54" s="4"/>
    </row>
    <row r="55" spans="1:12">
      <c r="A55" s="4"/>
      <c r="B55" s="11">
        <v>147</v>
      </c>
      <c r="C55" s="11">
        <v>4</v>
      </c>
      <c r="D55" s="4"/>
      <c r="E55" s="4"/>
      <c r="F55" s="4"/>
      <c r="G55" s="4"/>
      <c r="H55" s="4"/>
      <c r="I55" s="4"/>
      <c r="J55" s="4"/>
      <c r="K55" s="4"/>
      <c r="L55" s="4"/>
    </row>
    <row r="56" spans="1:12">
      <c r="A56" s="4"/>
      <c r="B56" s="11">
        <v>148</v>
      </c>
      <c r="C56" s="11">
        <v>8</v>
      </c>
      <c r="D56" s="4"/>
      <c r="E56" s="4"/>
      <c r="F56" s="4"/>
      <c r="G56" s="4"/>
      <c r="H56" s="4"/>
      <c r="I56" s="4"/>
      <c r="J56" s="4"/>
      <c r="K56" s="4"/>
      <c r="L56" s="4"/>
    </row>
    <row r="57" spans="1:12">
      <c r="A57" s="4"/>
      <c r="B57" s="11">
        <v>149</v>
      </c>
      <c r="C57" s="11">
        <v>8</v>
      </c>
      <c r="D57" s="4"/>
      <c r="E57" s="4"/>
      <c r="F57" s="4"/>
      <c r="G57" s="4"/>
      <c r="H57" s="4"/>
      <c r="I57" s="4"/>
      <c r="J57" s="4"/>
      <c r="K57" s="4"/>
      <c r="L57" s="4"/>
    </row>
    <row r="58" spans="1:12">
      <c r="A58" s="4"/>
      <c r="B58" s="11">
        <v>150</v>
      </c>
      <c r="C58" s="11">
        <v>5</v>
      </c>
      <c r="D58" s="4"/>
      <c r="E58" s="4"/>
      <c r="F58" s="4"/>
      <c r="G58" s="4"/>
      <c r="H58" s="4"/>
      <c r="I58" s="4"/>
      <c r="J58" s="4"/>
      <c r="K58" s="4"/>
      <c r="L58" s="4"/>
    </row>
    <row r="59" spans="1:12">
      <c r="A59" s="4"/>
      <c r="B59" s="11">
        <v>151</v>
      </c>
      <c r="C59" s="11">
        <v>4</v>
      </c>
      <c r="D59" s="4"/>
      <c r="E59" s="4"/>
      <c r="F59" s="4"/>
      <c r="G59" s="4"/>
      <c r="H59" s="4"/>
      <c r="I59" s="4"/>
      <c r="J59" s="4"/>
      <c r="K59" s="4"/>
      <c r="L59" s="4"/>
    </row>
    <row r="60" spans="1:12">
      <c r="A60" s="4"/>
      <c r="B60" s="11">
        <v>152</v>
      </c>
      <c r="C60" s="11">
        <v>3</v>
      </c>
      <c r="D60" s="4"/>
      <c r="E60" s="4"/>
      <c r="F60" s="4"/>
      <c r="G60" s="4"/>
      <c r="H60" s="4"/>
      <c r="I60" s="4"/>
      <c r="J60" s="4"/>
      <c r="K60" s="4"/>
      <c r="L60" s="4"/>
    </row>
    <row r="61" spans="1:12">
      <c r="A61" s="4"/>
      <c r="B61" s="11">
        <v>153</v>
      </c>
      <c r="C61" s="11">
        <v>4</v>
      </c>
      <c r="D61" s="4"/>
      <c r="E61" s="4"/>
      <c r="F61" s="4"/>
      <c r="G61" s="4"/>
      <c r="H61" s="4"/>
      <c r="I61" s="4"/>
      <c r="J61" s="4"/>
      <c r="K61" s="4"/>
      <c r="L61" s="4"/>
    </row>
    <row r="62" spans="1:12">
      <c r="A62" s="4"/>
      <c r="B62" s="11">
        <v>154</v>
      </c>
      <c r="C62" s="11">
        <v>5</v>
      </c>
      <c r="D62" s="4"/>
      <c r="E62" s="4"/>
      <c r="F62" s="4"/>
      <c r="G62" s="4"/>
      <c r="H62" s="4"/>
      <c r="I62" s="4"/>
      <c r="J62" s="4"/>
      <c r="K62" s="4"/>
      <c r="L62" s="4"/>
    </row>
    <row r="63" spans="1:12">
      <c r="A63" s="4"/>
      <c r="B63" s="11">
        <v>155</v>
      </c>
      <c r="C63" s="11">
        <v>5</v>
      </c>
      <c r="D63" s="4"/>
      <c r="E63" s="4"/>
      <c r="F63" s="4"/>
      <c r="G63" s="4"/>
      <c r="H63" s="4"/>
      <c r="I63" s="4"/>
      <c r="J63" s="4"/>
      <c r="K63" s="4"/>
      <c r="L63" s="4"/>
    </row>
    <row r="64" spans="1:12">
      <c r="A64" s="4"/>
      <c r="B64" s="11">
        <v>156</v>
      </c>
      <c r="C64" s="11">
        <v>1</v>
      </c>
      <c r="D64" s="4"/>
      <c r="E64" s="4"/>
      <c r="F64" s="4"/>
      <c r="G64" s="4"/>
      <c r="H64" s="4"/>
      <c r="I64" s="4"/>
      <c r="J64" s="4"/>
      <c r="K64" s="4"/>
      <c r="L64" s="4"/>
    </row>
    <row r="65" spans="1:12">
      <c r="A65" s="4"/>
      <c r="B65" s="11">
        <v>157</v>
      </c>
      <c r="C65" s="11">
        <v>3</v>
      </c>
      <c r="D65" s="4"/>
      <c r="E65" s="4"/>
      <c r="F65" s="4"/>
      <c r="G65" s="4"/>
      <c r="H65" s="4"/>
      <c r="I65" s="4"/>
      <c r="J65" s="4"/>
      <c r="K65" s="4"/>
      <c r="L65" s="4"/>
    </row>
    <row r="66" spans="1:12">
      <c r="A66" s="4"/>
      <c r="B66" s="11">
        <v>158</v>
      </c>
      <c r="C66" s="11">
        <v>0</v>
      </c>
      <c r="D66" s="4"/>
      <c r="E66" s="4"/>
      <c r="F66" s="4"/>
      <c r="G66" s="4"/>
      <c r="H66" s="4"/>
      <c r="I66" s="4"/>
      <c r="J66" s="4"/>
      <c r="K66" s="4"/>
      <c r="L66" s="4"/>
    </row>
    <row r="67" spans="1:12">
      <c r="A67" s="4"/>
      <c r="B67" s="11">
        <v>159</v>
      </c>
      <c r="C67" s="11">
        <v>2</v>
      </c>
      <c r="D67" s="4"/>
      <c r="E67" s="4"/>
      <c r="F67" s="4"/>
      <c r="G67" s="4"/>
      <c r="H67" s="4"/>
      <c r="I67" s="4"/>
      <c r="J67" s="4"/>
      <c r="K67" s="4"/>
      <c r="L67" s="4"/>
    </row>
    <row r="68" spans="1:12">
      <c r="A68" s="4"/>
      <c r="B68" s="11">
        <v>160</v>
      </c>
      <c r="C68" s="11">
        <v>0</v>
      </c>
      <c r="D68" s="4"/>
      <c r="E68" s="4"/>
      <c r="F68" s="4"/>
      <c r="G68" s="4"/>
      <c r="H68" s="4"/>
      <c r="I68" s="4"/>
      <c r="J68" s="4"/>
      <c r="K68" s="4"/>
      <c r="L68" s="4"/>
    </row>
    <row r="69" spans="1:12">
      <c r="A69" s="4"/>
      <c r="B69" s="11">
        <v>161</v>
      </c>
      <c r="C69" s="11">
        <v>3</v>
      </c>
      <c r="D69" s="4"/>
      <c r="E69" s="4"/>
      <c r="F69" s="4"/>
      <c r="G69" s="4"/>
      <c r="H69" s="4"/>
      <c r="I69" s="4"/>
      <c r="J69" s="4"/>
      <c r="K69" s="4"/>
      <c r="L69" s="4"/>
    </row>
    <row r="70" spans="1:12">
      <c r="A70" s="4"/>
      <c r="B70" s="11">
        <v>162</v>
      </c>
      <c r="C70" s="11">
        <v>0</v>
      </c>
      <c r="D70" s="4"/>
      <c r="E70" s="4"/>
      <c r="F70" s="4"/>
      <c r="G70" s="4"/>
      <c r="H70" s="4"/>
      <c r="I70" s="4"/>
      <c r="J70" s="4"/>
      <c r="K70" s="4"/>
      <c r="L70" s="4"/>
    </row>
    <row r="71" spans="1:12">
      <c r="A71" s="4"/>
      <c r="B71" s="11">
        <v>163</v>
      </c>
      <c r="C71" s="11">
        <v>0</v>
      </c>
      <c r="D71" s="4"/>
      <c r="E71" s="4"/>
      <c r="F71" s="4"/>
      <c r="G71" s="4"/>
      <c r="H71" s="4"/>
      <c r="I71" s="4"/>
      <c r="J71" s="4"/>
      <c r="K71" s="4"/>
      <c r="L71" s="4"/>
    </row>
    <row r="72" spans="1:12">
      <c r="A72" s="4"/>
      <c r="B72" s="11">
        <v>164</v>
      </c>
      <c r="C72" s="11">
        <v>2</v>
      </c>
      <c r="D72" s="4"/>
      <c r="E72" s="4"/>
      <c r="F72" s="4"/>
      <c r="G72" s="4"/>
      <c r="H72" s="4"/>
      <c r="I72" s="4"/>
      <c r="J72" s="4"/>
      <c r="K72" s="4"/>
      <c r="L72" s="4"/>
    </row>
    <row r="73" spans="1:12">
      <c r="A73" s="4"/>
      <c r="B73" s="11">
        <v>165</v>
      </c>
      <c r="C73" s="11">
        <v>1</v>
      </c>
      <c r="D73" s="4"/>
      <c r="E73" s="4"/>
      <c r="F73" s="4"/>
      <c r="G73" s="4"/>
      <c r="H73" s="4"/>
      <c r="I73" s="4"/>
      <c r="J73" s="4"/>
      <c r="K73" s="4"/>
      <c r="L73" s="4"/>
    </row>
    <row r="74" spans="1:12">
      <c r="A74" s="4"/>
      <c r="B74" s="11">
        <v>166</v>
      </c>
      <c r="C74" s="11">
        <v>0</v>
      </c>
      <c r="D74" s="4"/>
      <c r="E74" s="4"/>
      <c r="F74" s="4"/>
      <c r="G74" s="4"/>
      <c r="H74" s="4"/>
      <c r="I74" s="4"/>
      <c r="J74" s="4"/>
      <c r="K74" s="4"/>
      <c r="L74" s="4"/>
    </row>
    <row r="75" spans="1:12">
      <c r="A75" s="4"/>
      <c r="B75" s="11">
        <v>167</v>
      </c>
      <c r="C75" s="11">
        <v>0</v>
      </c>
      <c r="D75" s="4"/>
      <c r="E75" s="4"/>
      <c r="F75" s="4"/>
      <c r="G75" s="4"/>
      <c r="H75" s="4"/>
      <c r="I75" s="4"/>
      <c r="J75" s="4"/>
      <c r="K75" s="4"/>
      <c r="L75" s="4"/>
    </row>
    <row r="76" spans="1:12">
      <c r="A76" s="4"/>
      <c r="B76" s="11">
        <v>168</v>
      </c>
      <c r="C76" s="11">
        <v>0</v>
      </c>
      <c r="D76" s="4"/>
      <c r="E76" s="4"/>
      <c r="F76" s="4"/>
      <c r="G76" s="4"/>
      <c r="H76" s="4"/>
      <c r="I76" s="4"/>
      <c r="J76" s="4"/>
      <c r="K76" s="4"/>
      <c r="L76" s="4"/>
    </row>
    <row r="77" spans="1:12">
      <c r="A77" s="4"/>
      <c r="B77" s="11">
        <v>169</v>
      </c>
      <c r="C77" s="11">
        <v>1</v>
      </c>
      <c r="D77" s="4"/>
      <c r="E77" s="4"/>
      <c r="F77" s="4"/>
      <c r="G77" s="4"/>
      <c r="H77" s="4"/>
      <c r="I77" s="4"/>
      <c r="J77" s="4"/>
      <c r="K77" s="4"/>
      <c r="L77" s="4"/>
    </row>
    <row r="78" spans="1:12">
      <c r="A78" s="4"/>
      <c r="B78" s="11">
        <v>170</v>
      </c>
      <c r="C78" s="11">
        <v>0</v>
      </c>
      <c r="D78" s="4"/>
      <c r="E78" s="4"/>
      <c r="F78" s="4"/>
      <c r="G78" s="4"/>
      <c r="H78" s="4"/>
      <c r="I78" s="4"/>
      <c r="J78" s="4"/>
      <c r="K78" s="4"/>
      <c r="L78" s="4"/>
    </row>
    <row r="79" spans="1:12">
      <c r="A79" s="4"/>
      <c r="B79" s="11">
        <v>171</v>
      </c>
      <c r="C79" s="11">
        <v>0</v>
      </c>
      <c r="D79" s="4"/>
      <c r="E79" s="4"/>
      <c r="F79" s="4"/>
      <c r="G79" s="4"/>
      <c r="H79" s="4"/>
      <c r="I79" s="4"/>
      <c r="J79" s="4"/>
      <c r="K79" s="4"/>
      <c r="L79" s="4"/>
    </row>
    <row r="80" spans="1:12">
      <c r="A80" s="4"/>
      <c r="B80" s="11">
        <v>172</v>
      </c>
      <c r="C80" s="11">
        <v>1</v>
      </c>
      <c r="D80" s="4"/>
      <c r="E80" s="4"/>
      <c r="F80" s="4"/>
      <c r="G80" s="4"/>
      <c r="H80" s="4"/>
      <c r="I80" s="4"/>
      <c r="J80" s="4"/>
      <c r="K80" s="4"/>
      <c r="L80" s="4"/>
    </row>
    <row r="81" spans="1:12">
      <c r="A81" s="4"/>
      <c r="B81" s="11">
        <v>173</v>
      </c>
      <c r="C81" s="11">
        <v>0</v>
      </c>
      <c r="D81" s="4"/>
      <c r="E81" s="4"/>
      <c r="F81" s="4"/>
      <c r="G81" s="4"/>
      <c r="H81" s="4"/>
      <c r="I81" s="4"/>
      <c r="J81" s="4"/>
      <c r="K81" s="4"/>
      <c r="L81" s="4"/>
    </row>
    <row r="82" spans="1:12">
      <c r="A82" s="4"/>
      <c r="B82" s="11">
        <v>174</v>
      </c>
      <c r="C82" s="11">
        <v>0</v>
      </c>
      <c r="D82" s="4"/>
      <c r="E82" s="4"/>
      <c r="F82" s="4"/>
      <c r="G82" s="4"/>
      <c r="H82" s="4"/>
      <c r="I82" s="4"/>
      <c r="J82" s="4"/>
      <c r="K82" s="4"/>
      <c r="L82" s="4"/>
    </row>
    <row r="83" spans="1:12">
      <c r="A83" s="4"/>
      <c r="B83" s="11">
        <v>175</v>
      </c>
      <c r="C83" s="11">
        <v>0</v>
      </c>
      <c r="D83" s="4"/>
      <c r="E83" s="4"/>
      <c r="F83" s="4"/>
      <c r="G83" s="4"/>
      <c r="H83" s="4"/>
      <c r="I83" s="4"/>
      <c r="J83" s="4"/>
      <c r="K83" s="4"/>
      <c r="L83" s="4"/>
    </row>
    <row r="84" spans="1:12">
      <c r="A84" s="4"/>
      <c r="B84" s="11">
        <v>176</v>
      </c>
      <c r="C84" s="11">
        <v>1</v>
      </c>
      <c r="D84" s="4"/>
      <c r="E84" s="4"/>
      <c r="F84" s="4"/>
      <c r="G84" s="4"/>
      <c r="H84" s="4"/>
      <c r="I84" s="4"/>
      <c r="J84" s="4"/>
      <c r="K84" s="4"/>
      <c r="L84" s="4"/>
    </row>
    <row r="85" spans="1:12">
      <c r="A85" s="4"/>
      <c r="B85" s="11">
        <v>177</v>
      </c>
      <c r="C85" s="11">
        <v>0</v>
      </c>
      <c r="D85" s="4"/>
      <c r="E85" s="4"/>
      <c r="F85" s="4"/>
      <c r="G85" s="4"/>
      <c r="H85" s="4"/>
      <c r="I85" s="4"/>
      <c r="J85" s="4"/>
      <c r="K85" s="4"/>
      <c r="L85" s="4"/>
    </row>
    <row r="86" spans="1:12">
      <c r="A86" s="4"/>
      <c r="B86" s="11">
        <v>178</v>
      </c>
      <c r="C86" s="11">
        <v>0</v>
      </c>
      <c r="D86" s="4"/>
      <c r="E86" s="4"/>
      <c r="F86" s="4"/>
      <c r="G86" s="4"/>
      <c r="H86" s="4"/>
      <c r="I86" s="4"/>
      <c r="J86" s="4"/>
      <c r="K86" s="4"/>
      <c r="L86" s="4"/>
    </row>
    <row r="87" spans="1:12">
      <c r="A87" s="4"/>
      <c r="B87" s="11">
        <v>179</v>
      </c>
      <c r="C87" s="11">
        <v>0</v>
      </c>
      <c r="D87" s="4"/>
      <c r="E87" s="4"/>
      <c r="F87" s="4"/>
      <c r="G87" s="4"/>
      <c r="H87" s="4"/>
      <c r="I87" s="4"/>
      <c r="J87" s="4"/>
      <c r="K87" s="4"/>
      <c r="L87" s="4"/>
    </row>
    <row r="88" spans="1:12">
      <c r="A88" s="4"/>
      <c r="B88" s="11">
        <v>180</v>
      </c>
      <c r="C88" s="11">
        <v>0</v>
      </c>
      <c r="D88" s="4"/>
      <c r="E88" s="4"/>
      <c r="F88" s="4"/>
      <c r="G88" s="4"/>
      <c r="H88" s="4"/>
      <c r="I88" s="4"/>
      <c r="J88" s="4"/>
      <c r="K88" s="4"/>
      <c r="L88" s="4"/>
    </row>
    <row r="89" spans="1:12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</row>
    <row r="90" spans="1:12" ht="30" customHeight="1">
      <c r="A90" s="4"/>
      <c r="B90" s="4"/>
      <c r="C90" s="5"/>
      <c r="D90" s="5"/>
      <c r="E90" s="5"/>
      <c r="F90" s="5"/>
      <c r="G90" s="5"/>
      <c r="H90" s="4"/>
      <c r="I90" s="4"/>
      <c r="J90" s="4"/>
      <c r="K90" s="4"/>
      <c r="L90" s="4"/>
    </row>
    <row r="91" spans="1:12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</row>
    <row r="92" spans="1:12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</row>
    <row r="93" spans="1:12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</row>
    <row r="94" spans="1:12">
      <c r="A94" s="4"/>
      <c r="B94" s="10" t="str">
        <f>IF(T!$D$2=T!$M$2,M17,IF(T!$D$2=T!$N$2,N17,O17))</f>
        <v>Based on the sample give an estimation for …</v>
      </c>
      <c r="C94" s="4"/>
      <c r="D94" s="4"/>
      <c r="E94" s="4"/>
      <c r="F94" s="4"/>
      <c r="G94" s="4"/>
      <c r="H94" s="4"/>
      <c r="I94" s="4"/>
      <c r="J94" s="4"/>
      <c r="K94" s="4"/>
      <c r="L94" s="4"/>
    </row>
    <row r="95" spans="1:12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</row>
    <row r="96" spans="1:12">
      <c r="A96" s="4"/>
      <c r="B96" s="11" t="str">
        <f>IF(T!$D$2=T!$M$2,M18,IF(T!$D$2=T!$N$2,N18,O18))</f>
        <v>… the expected value:</v>
      </c>
      <c r="C96" s="4"/>
      <c r="D96" s="4"/>
      <c r="E96" s="4"/>
      <c r="F96" s="4"/>
      <c r="G96" s="4"/>
      <c r="H96" s="4"/>
      <c r="I96" s="4"/>
      <c r="J96" s="4"/>
      <c r="K96" s="4"/>
      <c r="L96" s="4"/>
    </row>
    <row r="97" spans="1:12">
      <c r="A97" s="4"/>
      <c r="B97" s="11" t="s">
        <v>88</v>
      </c>
      <c r="C97" s="9"/>
      <c r="D97" s="55" t="str">
        <f>IF(C97="","×",IF(C97='4m'!C97,"✓","×"))</f>
        <v>×</v>
      </c>
      <c r="E97" s="4"/>
      <c r="F97" s="4"/>
      <c r="G97" s="4"/>
      <c r="H97" s="4"/>
      <c r="I97" s="4"/>
      <c r="J97" s="4"/>
      <c r="K97" s="4"/>
      <c r="L97" s="4"/>
    </row>
    <row r="98" spans="1:12">
      <c r="A98" s="4"/>
      <c r="B98" s="4"/>
      <c r="C98" s="18"/>
      <c r="D98" s="4"/>
      <c r="E98" s="4"/>
      <c r="F98" s="4"/>
      <c r="G98" s="4"/>
      <c r="H98" s="4"/>
      <c r="I98" s="4"/>
      <c r="J98" s="4"/>
      <c r="K98" s="4"/>
      <c r="L98" s="4"/>
    </row>
    <row r="99" spans="1:12">
      <c r="A99" s="4"/>
      <c r="B99" s="11" t="str">
        <f>IF(T!$D$2=T!$M$2,M19,IF(T!$D$2=T!$N$2,N19,O19))</f>
        <v>… the theoretical variance:</v>
      </c>
      <c r="C99" s="19"/>
      <c r="D99" s="4"/>
      <c r="E99" s="4"/>
      <c r="F99" s="4"/>
      <c r="G99" s="4"/>
      <c r="H99" s="4"/>
      <c r="I99" s="4"/>
      <c r="J99" s="4"/>
      <c r="K99" s="4"/>
      <c r="L99" s="4"/>
    </row>
    <row r="100" spans="1:12" ht="16">
      <c r="A100" s="4"/>
      <c r="B100" s="11" t="s">
        <v>89</v>
      </c>
      <c r="C100" s="9"/>
      <c r="D100" s="55" t="str">
        <f>IF(C100="","×",IF(C100='4m'!C100,"✓","×"))</f>
        <v>×</v>
      </c>
      <c r="E100" s="4"/>
      <c r="F100" s="4"/>
      <c r="G100" s="4"/>
      <c r="H100" s="4"/>
      <c r="I100" s="4"/>
      <c r="J100" s="4"/>
      <c r="K100" s="4"/>
      <c r="L100" s="4"/>
    </row>
    <row r="101" spans="1:12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</row>
    <row r="102" spans="1:12">
      <c r="A102" s="4"/>
      <c r="B102" s="11" t="str">
        <f>IF(T!$D$2=T!$M$2,M20,IF(T!$D$2=T!$N$2,N20,O20))</f>
        <v>… the theoretical standard deviation:</v>
      </c>
      <c r="C102" s="4"/>
      <c r="D102" s="4"/>
      <c r="E102" s="4"/>
      <c r="F102" s="4"/>
      <c r="G102" s="4"/>
      <c r="H102" s="4"/>
      <c r="I102" s="4"/>
      <c r="J102" s="4"/>
      <c r="K102" s="4"/>
      <c r="L102" s="4"/>
    </row>
    <row r="103" spans="1:12">
      <c r="A103" s="4"/>
      <c r="B103" s="11" t="s">
        <v>90</v>
      </c>
      <c r="C103" s="9"/>
      <c r="D103" s="55" t="str">
        <f>IF(C103="","×",IF(C103='4m'!C103,"✓","×"))</f>
        <v>×</v>
      </c>
      <c r="E103" s="4"/>
      <c r="F103" s="4"/>
      <c r="G103" s="4"/>
      <c r="H103" s="4"/>
      <c r="I103" s="4"/>
      <c r="J103" s="4"/>
      <c r="K103" s="4"/>
      <c r="L103" s="4"/>
    </row>
    <row r="104" spans="1:12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</row>
    <row r="105" spans="1:12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</row>
    <row r="106" spans="1:12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</row>
    <row r="107" spans="1:12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</row>
    <row r="108" spans="1:12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</row>
    <row r="109" spans="1:12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</row>
    <row r="110" spans="1:12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T</vt:lpstr>
      <vt:lpstr>Theory</vt:lpstr>
      <vt:lpstr>1</vt:lpstr>
      <vt:lpstr>1m</vt:lpstr>
      <vt:lpstr>2</vt:lpstr>
      <vt:lpstr>2m</vt:lpstr>
      <vt:lpstr>3</vt:lpstr>
      <vt:lpstr>3m</vt:lpstr>
      <vt:lpstr>4</vt:lpstr>
      <vt:lpstr>4m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teacher</dc:creator>
  <cp:lastModifiedBy>Gergely Agócs</cp:lastModifiedBy>
  <dcterms:created xsi:type="dcterms:W3CDTF">2013-10-10T16:18:51Z</dcterms:created>
  <dcterms:modified xsi:type="dcterms:W3CDTF">2016-10-16T21:34:26Z</dcterms:modified>
</cp:coreProperties>
</file>