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ni\pendrivok\oktatos\oktatas_2021_tavasz\diffuzio_ea\angol\"/>
    </mc:Choice>
  </mc:AlternateContent>
  <bookViews>
    <workbookView xWindow="480" yWindow="60" windowWidth="18200" windowHeight="1184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D12" i="1" l="1"/>
  <c r="F12" i="1" s="1"/>
  <c r="H12" i="1" s="1"/>
  <c r="D9" i="1"/>
  <c r="F9" i="1" s="1"/>
  <c r="H9" i="1" s="1"/>
  <c r="D8" i="1"/>
  <c r="F8" i="1" s="1"/>
  <c r="H8" i="1" s="1"/>
  <c r="D7" i="1"/>
  <c r="F7" i="1" s="1"/>
  <c r="H7" i="1" s="1"/>
  <c r="F6" i="1"/>
  <c r="D6" i="1"/>
  <c r="D4" i="1"/>
  <c r="F4" i="1" s="1"/>
  <c r="H4" i="1" s="1"/>
  <c r="F10" i="1" l="1"/>
  <c r="H6" i="1"/>
  <c r="H10" i="1" s="1"/>
</calcChain>
</file>

<file path=xl/comments1.xml><?xml version="1.0" encoding="utf-8"?>
<comments xmlns="http://schemas.openxmlformats.org/spreadsheetml/2006/main">
  <authors>
    <author>IWG</author>
    <author>VDS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M: </t>
        </r>
        <r>
          <rPr>
            <sz val="9"/>
            <color indexed="81"/>
            <rFont val="Tahoma"/>
            <family val="2"/>
            <charset val="238"/>
          </rPr>
          <t>That could be changed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M: Molar mass - you can find it in the periodic table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M: number of particles (ions):  in case of NaCl Na and Cl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M: </t>
        </r>
        <r>
          <rPr>
            <sz val="9"/>
            <color indexed="81"/>
            <rFont val="Tahoma"/>
            <family val="2"/>
            <charset val="238"/>
          </rPr>
          <t>osmotic coefficient</t>
        </r>
      </text>
    </comment>
    <comment ref="E4" authorId="1" shapeId="0">
      <text>
        <r>
          <rPr>
            <b/>
            <sz val="9"/>
            <color indexed="81"/>
            <rFont val="Tahoma"/>
            <charset val="1"/>
          </rPr>
          <t>VDS:</t>
        </r>
        <r>
          <rPr>
            <sz val="9"/>
            <color indexed="81"/>
            <rFont val="Tahoma"/>
            <charset val="1"/>
          </rPr>
          <t xml:space="preserve">
Na and Cl</t>
        </r>
      </text>
    </comment>
  </commentList>
</comments>
</file>

<file path=xl/sharedStrings.xml><?xml version="1.0" encoding="utf-8"?>
<sst xmlns="http://schemas.openxmlformats.org/spreadsheetml/2006/main" count="17" uniqueCount="16">
  <si>
    <t>NaCl</t>
  </si>
  <si>
    <t>m (g/L)</t>
  </si>
  <si>
    <t>M (g/mol)</t>
  </si>
  <si>
    <t>c (mmol/L)</t>
  </si>
  <si>
    <t>KCl</t>
  </si>
  <si>
    <t>CaCl2</t>
  </si>
  <si>
    <t>Substance</t>
  </si>
  <si>
    <t>Ringer's lactate</t>
  </si>
  <si>
    <t>Osm (mOsm/L)</t>
  </si>
  <si>
    <t>Na-lactate</t>
  </si>
  <si>
    <t>d5w glucose</t>
  </si>
  <si>
    <t>glucose</t>
  </si>
  <si>
    <t>Normal saline</t>
  </si>
  <si>
    <t>n</t>
  </si>
  <si>
    <t>j</t>
  </si>
  <si>
    <t>corr. Osm (mOsm/L)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</si>
</sst>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3" borderId="0" xfId="0" applyFont="1" applyFill="1"/>
    <xf numFmtId="0" fontId="1" fillId="4" borderId="0" xfId="0" applyFont="1" applyFill="1"/>
    <xf numFmtId="0" fontId="0" fillId="5" borderId="0" xfId="0" applyFill="1"/>
    <xf numFmtId="0" fontId="1" fillId="5" borderId="0" xfId="0" applyFont="1" applyFill="1"/>
    <xf numFmtId="0" fontId="2" fillId="2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454603</xdr:colOff>
      <xdr:row>0</xdr:row>
      <xdr:rowOff>0</xdr:rowOff>
    </xdr:from>
    <xdr:ext cx="23764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Szövegdoboz 3"/>
            <xdr:cNvSpPr txBox="1"/>
          </xdr:nvSpPr>
          <xdr:spPr>
            <a:xfrm>
              <a:off x="1398444" y="0"/>
              <a:ext cx="2376420" cy="172227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hu-HU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rPr>
                <a:t>c</a:t>
              </a:r>
              <a14:m>
                <m:oMath xmlns:m="http://schemas.openxmlformats.org/officeDocument/2006/math">
                  <m:r>
                    <m:rPr>
                      <m:sty m:val="p"/>
                    </m:rPr>
                    <a:rPr kumimoji="0" lang="hu-HU" sz="1100" b="0" i="0" u="none" strike="noStrike" kern="0" cap="none" spc="0" normalizeH="0" baseline="0" noProof="0">
                      <a:ln>
                        <a:noFill/>
                      </a:ln>
                      <a:solidFill>
                        <a:sysClr val="windowText" lastClr="000000"/>
                      </a:solidFill>
                      <a:effectLst/>
                      <a:uLnTx/>
                      <a:uFillTx/>
                      <a:latin typeface="Cambria Math" panose="02040503050406030204" pitchFamily="18" charset="0"/>
                      <a:ea typeface="+mn-ea"/>
                      <a:cs typeface="+mn-cs"/>
                    </a:rPr>
                    <m:t>orrected</m:t>
                  </m:r>
                  <m:r>
                    <a:rPr kumimoji="0" lang="hu-HU" sz="1100" b="0" i="0" u="none" strike="noStrike" kern="0" cap="none" spc="0" normalizeH="0" baseline="0" noProof="0">
                      <a:ln>
                        <a:noFill/>
                      </a:ln>
                      <a:solidFill>
                        <a:sysClr val="windowText" lastClr="000000"/>
                      </a:solidFill>
                      <a:effectLst/>
                      <a:uLnTx/>
                      <a:uFillTx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kumimoji="0" lang="hu-HU" sz="1100" b="0" i="0" u="none" strike="noStrike" kern="0" cap="none" spc="0" normalizeH="0" baseline="0" noProof="0">
                      <a:ln>
                        <a:noFill/>
                      </a:ln>
                      <a:solidFill>
                        <a:sysClr val="windowText" lastClr="000000"/>
                      </a:solidFill>
                      <a:effectLst/>
                      <a:uLnTx/>
                      <a:uFillTx/>
                      <a:latin typeface="Cambria Math" panose="02040503050406030204" pitchFamily="18" charset="0"/>
                      <a:ea typeface="+mn-ea"/>
                      <a:cs typeface="+mn-cs"/>
                    </a:rPr>
                    <m:t>osmolarity</m:t>
                  </m:r>
                  <m:r>
                    <a:rPr kumimoji="0" lang="hu-HU" sz="1100" b="0" i="1" u="none" strike="noStrike" kern="0" cap="none" spc="0" normalizeH="0" baseline="0" noProof="0">
                      <a:ln>
                        <a:noFill/>
                      </a:ln>
                      <a:solidFill>
                        <a:sysClr val="windowText" lastClr="000000"/>
                      </a:solidFill>
                      <a:effectLst/>
                      <a:uLnTx/>
                      <a:uFillTx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nary>
                    <m:naryPr>
                      <m:chr m:val="∑"/>
                      <m:ctrlPr>
                        <a:rPr kumimoji="0" lang="hu-HU" sz="11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naryPr>
                    <m:sub>
                      <m:r>
                        <m:rPr>
                          <m:brk m:alnAt="23"/>
                        </m:rPr>
                        <a:rPr kumimoji="0" lang="hu-HU" sz="11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  <m:r>
                        <a:rPr kumimoji="0" lang="hu-HU" sz="11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=1</m:t>
                      </m:r>
                    </m:sub>
                    <m:sup>
                      <m:r>
                        <a:rPr kumimoji="0" lang="hu-HU" sz="11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𝑛</m:t>
                      </m:r>
                    </m:sup>
                    <m:e>
                      <m:sSub>
                        <m:sSubPr>
                          <m:ctrlPr>
                            <a:rPr kumimoji="0" lang="hu-HU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sysClr val="windowText" lastClr="000000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</m:ctrlPr>
                        </m:sSubPr>
                        <m:e>
                          <m:r>
                            <a:rPr kumimoji="0" lang="hu-HU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sysClr val="windowText" lastClr="000000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𝜑</m:t>
                          </m:r>
                        </m:e>
                        <m:sub>
                          <m:r>
                            <a:rPr kumimoji="0" lang="hu-HU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sysClr val="windowText" lastClr="000000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  <m:t>𝑖</m:t>
                          </m:r>
                        </m:sub>
                      </m:sSub>
                      <m:r>
                        <a:rPr kumimoji="0" lang="hu-HU" sz="11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∗</m:t>
                      </m:r>
                      <m:sSub>
                        <m:sSubPr>
                          <m:ctrlPr>
                            <a:rPr kumimoji="0" lang="hu-HU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sysClr val="windowText" lastClr="000000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</m:ctrlPr>
                        </m:sSubPr>
                        <m:e>
                          <m:r>
                            <a:rPr kumimoji="0" lang="hu-HU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sysClr val="windowText" lastClr="000000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  <m:t>𝑐</m:t>
                          </m:r>
                        </m:e>
                        <m:sub>
                          <m:r>
                            <a:rPr kumimoji="0" lang="hu-HU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sysClr val="windowText" lastClr="000000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  <m:t>𝑖</m:t>
                          </m:r>
                        </m:sub>
                      </m:sSub>
                      <m:r>
                        <a:rPr kumimoji="0" lang="hu-HU" sz="11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∗</m:t>
                      </m:r>
                      <m:sSub>
                        <m:sSubPr>
                          <m:ctrlPr>
                            <a:rPr kumimoji="0" lang="hu-HU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sysClr val="windowText" lastClr="000000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</m:ctrlPr>
                        </m:sSubPr>
                        <m:e>
                          <m:r>
                            <a:rPr kumimoji="0" lang="hu-HU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sysClr val="windowText" lastClr="000000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  <m:t>𝑛</m:t>
                          </m:r>
                        </m:e>
                        <m:sub>
                          <m:r>
                            <a:rPr kumimoji="0" lang="hu-HU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sysClr val="windowText" lastClr="000000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Cambria Math" panose="02040503050406030204" pitchFamily="18" charset="0"/>
                              <a:cs typeface="+mn-cs"/>
                            </a:rPr>
                            <m:t>𝑖</m:t>
                          </m:r>
                        </m:sub>
                      </m:sSub>
                    </m:e>
                  </m:nary>
                </m:oMath>
              </a14:m>
              <a:endParaRPr kumimoji="0" lang="hu-HU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4" name="Szövegdoboz 3"/>
            <xdr:cNvSpPr txBox="1"/>
          </xdr:nvSpPr>
          <xdr:spPr>
            <a:xfrm>
              <a:off x="1398444" y="0"/>
              <a:ext cx="2376420" cy="172227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hu-HU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rPr>
                <a:t>c</a:t>
              </a:r>
              <a:r>
                <a:rPr kumimoji="0" lang="hu-HU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orrected osmolarity=∑_(𝑖=1)^𝑛</a:t>
              </a:r>
              <a:r>
                <a:rPr kumimoji="0" lang="hu-HU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▒</a:t>
              </a:r>
              <a:r>
                <a:rPr kumimoji="0" lang="hu-HU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〖𝜑</a:t>
              </a:r>
              <a:r>
                <a:rPr kumimoji="0" lang="hu-HU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_𝑖∗𝑐_𝑖∗𝑛_𝑖 </a:t>
              </a:r>
              <a:r>
                <a:rPr kumimoji="0" lang="hu-HU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〗</a:t>
              </a:r>
              <a:endParaRPr kumimoji="0" lang="hu-HU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2"/>
  <sheetViews>
    <sheetView tabSelected="1" zoomScale="220" zoomScaleNormal="220" workbookViewId="0">
      <selection activeCell="A2" sqref="A2"/>
    </sheetView>
  </sheetViews>
  <sheetFormatPr defaultRowHeight="14.5" x14ac:dyDescent="0.35"/>
  <cols>
    <col min="1" max="1" width="14.1796875" customWidth="1"/>
    <col min="2" max="2" width="6.81640625" customWidth="1"/>
    <col min="4" max="4" width="10.453125" customWidth="1"/>
    <col min="5" max="5" width="4.81640625" customWidth="1"/>
    <col min="6" max="6" width="14" customWidth="1"/>
    <col min="7" max="7" width="2.81640625" customWidth="1"/>
    <col min="8" max="8" width="17.81640625" customWidth="1"/>
  </cols>
  <sheetData>
    <row r="2" spans="1:8" x14ac:dyDescent="0.35">
      <c r="A2" s="1" t="s">
        <v>6</v>
      </c>
      <c r="B2" s="1" t="s">
        <v>1</v>
      </c>
      <c r="C2" s="1" t="s">
        <v>2</v>
      </c>
      <c r="D2" s="1" t="s">
        <v>3</v>
      </c>
      <c r="E2" s="1" t="s">
        <v>13</v>
      </c>
      <c r="F2" s="1" t="s">
        <v>8</v>
      </c>
      <c r="G2" s="8" t="s">
        <v>14</v>
      </c>
      <c r="H2" s="1" t="s">
        <v>15</v>
      </c>
    </row>
    <row r="3" spans="1:8" x14ac:dyDescent="0.35">
      <c r="A3" s="4" t="s">
        <v>12</v>
      </c>
      <c r="B3" s="2"/>
      <c r="C3" s="2"/>
      <c r="D3" s="2"/>
      <c r="E3" s="2"/>
      <c r="F3" s="2"/>
      <c r="G3" s="2"/>
      <c r="H3" s="2"/>
    </row>
    <row r="4" spans="1:8" x14ac:dyDescent="0.35">
      <c r="A4" s="2" t="s">
        <v>0</v>
      </c>
      <c r="B4" s="2">
        <v>9</v>
      </c>
      <c r="C4" s="2">
        <v>58.44</v>
      </c>
      <c r="D4" s="2">
        <f>ROUND(B4/C4*1000,0)</f>
        <v>154</v>
      </c>
      <c r="E4" s="2">
        <v>2</v>
      </c>
      <c r="F4" s="4">
        <f>D4*E4</f>
        <v>308</v>
      </c>
      <c r="G4" s="4">
        <v>0.92</v>
      </c>
      <c r="H4" s="4">
        <f>F4*G4</f>
        <v>283.36</v>
      </c>
    </row>
    <row r="5" spans="1:8" x14ac:dyDescent="0.35">
      <c r="A5" s="5" t="s">
        <v>7</v>
      </c>
    </row>
    <row r="6" spans="1:8" x14ac:dyDescent="0.35">
      <c r="A6" s="3" t="s">
        <v>0</v>
      </c>
      <c r="B6" s="3">
        <v>6</v>
      </c>
      <c r="C6" s="3">
        <v>58.44</v>
      </c>
      <c r="D6" s="3">
        <f>ROUND(B6/C6*1000,0)</f>
        <v>103</v>
      </c>
      <c r="E6" s="3">
        <v>2</v>
      </c>
      <c r="F6" s="3">
        <f>D6*2</f>
        <v>206</v>
      </c>
      <c r="G6" s="3">
        <v>0.92</v>
      </c>
      <c r="H6" s="3">
        <f>F6*G6</f>
        <v>189.52</v>
      </c>
    </row>
    <row r="7" spans="1:8" x14ac:dyDescent="0.35">
      <c r="A7" s="3" t="s">
        <v>4</v>
      </c>
      <c r="B7" s="3">
        <v>0.4</v>
      </c>
      <c r="C7" s="3">
        <v>74.55</v>
      </c>
      <c r="D7" s="3">
        <f t="shared" ref="D7:D9" si="0">ROUND(B7/C7*1000,0)</f>
        <v>5</v>
      </c>
      <c r="E7" s="3">
        <v>2</v>
      </c>
      <c r="F7" s="3">
        <f t="shared" ref="F7:F9" si="1">D7*2</f>
        <v>10</v>
      </c>
      <c r="G7" s="3">
        <v>0.92</v>
      </c>
      <c r="H7" s="3">
        <f t="shared" ref="H7:H9" si="2">F7*G7</f>
        <v>9.2000000000000011</v>
      </c>
    </row>
    <row r="8" spans="1:8" x14ac:dyDescent="0.35">
      <c r="A8" s="3" t="s">
        <v>5</v>
      </c>
      <c r="B8" s="3">
        <v>0.27</v>
      </c>
      <c r="C8" s="3">
        <v>110.98</v>
      </c>
      <c r="D8" s="3">
        <f t="shared" si="0"/>
        <v>2</v>
      </c>
      <c r="E8" s="3">
        <v>3</v>
      </c>
      <c r="F8" s="3">
        <f>D8*3</f>
        <v>6</v>
      </c>
      <c r="G8" s="3">
        <v>0.85</v>
      </c>
      <c r="H8" s="3">
        <f t="shared" si="2"/>
        <v>5.0999999999999996</v>
      </c>
    </row>
    <row r="9" spans="1:8" x14ac:dyDescent="0.35">
      <c r="A9" s="3" t="s">
        <v>9</v>
      </c>
      <c r="B9" s="3">
        <v>3.2</v>
      </c>
      <c r="C9" s="3">
        <v>112.06</v>
      </c>
      <c r="D9" s="3">
        <f t="shared" si="0"/>
        <v>29</v>
      </c>
      <c r="E9" s="3">
        <v>2</v>
      </c>
      <c r="F9" s="3">
        <f t="shared" si="1"/>
        <v>58</v>
      </c>
      <c r="G9" s="3">
        <v>0.98</v>
      </c>
      <c r="H9" s="3">
        <f t="shared" si="2"/>
        <v>56.839999999999996</v>
      </c>
    </row>
    <row r="10" spans="1:8" x14ac:dyDescent="0.35">
      <c r="A10" s="3"/>
      <c r="B10" s="3"/>
      <c r="C10" s="3"/>
      <c r="D10" s="3"/>
      <c r="E10" s="3"/>
      <c r="F10" s="5">
        <f>SUM(F6:F9)</f>
        <v>280</v>
      </c>
      <c r="G10" s="5"/>
      <c r="H10" s="5">
        <f>SUM(H6:H9)</f>
        <v>260.65999999999997</v>
      </c>
    </row>
    <row r="11" spans="1:8" x14ac:dyDescent="0.35">
      <c r="A11" s="7" t="s">
        <v>10</v>
      </c>
    </row>
    <row r="12" spans="1:8" x14ac:dyDescent="0.35">
      <c r="A12" s="6" t="s">
        <v>11</v>
      </c>
      <c r="B12" s="6">
        <v>50</v>
      </c>
      <c r="C12" s="6">
        <v>180.16</v>
      </c>
      <c r="D12" s="6">
        <f>ROUND(B12/C12*1000,0)</f>
        <v>278</v>
      </c>
      <c r="E12" s="6">
        <v>1</v>
      </c>
      <c r="F12" s="7">
        <f>D12</f>
        <v>278</v>
      </c>
      <c r="G12" s="7">
        <v>1</v>
      </c>
      <c r="H12" s="7">
        <f>F12*G12</f>
        <v>278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VDS</cp:lastModifiedBy>
  <dcterms:created xsi:type="dcterms:W3CDTF">2017-02-24T07:19:10Z</dcterms:created>
  <dcterms:modified xsi:type="dcterms:W3CDTF">2021-03-18T13:01:29Z</dcterms:modified>
</cp:coreProperties>
</file>