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955" windowHeight="12270" activeTab="2"/>
  </bookViews>
  <sheets>
    <sheet name="Anweisungen" sheetId="4" r:id="rId1"/>
    <sheet name=" 1. Aufgabe" sheetId="5" r:id="rId2"/>
    <sheet name=" 2. Aufgabe" sheetId="6" r:id="rId3"/>
    <sheet name=" 3. Aufgabe" sheetId="7" r:id="rId4"/>
    <sheet name="Test" sheetId="8" r:id="rId5"/>
  </sheets>
  <calcPr calcId="144525"/>
</workbook>
</file>

<file path=xl/calcChain.xml><?xml version="1.0" encoding="utf-8"?>
<calcChain xmlns="http://schemas.openxmlformats.org/spreadsheetml/2006/main">
  <c r="B28" i="7" l="1"/>
  <c r="B27" i="7"/>
  <c r="B26" i="7"/>
  <c r="B25" i="7"/>
  <c r="B24" i="7"/>
  <c r="B23" i="7"/>
  <c r="B21" i="7"/>
  <c r="B20" i="7"/>
  <c r="B19" i="7"/>
  <c r="B22" i="7"/>
  <c r="B18" i="7"/>
  <c r="B20" i="6"/>
  <c r="M14" i="6"/>
  <c r="M6" i="6"/>
  <c r="M7" i="6"/>
  <c r="M8" i="6"/>
  <c r="M9" i="6"/>
  <c r="M10" i="6"/>
  <c r="M11" i="6"/>
  <c r="M12" i="6"/>
  <c r="M13" i="6"/>
  <c r="M5" i="6"/>
  <c r="B19" i="6"/>
  <c r="B18" i="6"/>
  <c r="L14" i="6"/>
  <c r="L5" i="6" a="1"/>
  <c r="L5" i="6" s="1"/>
  <c r="L3" i="6"/>
  <c r="L2" i="6"/>
  <c r="M4" i="5"/>
  <c r="M2" i="5"/>
  <c r="B16" i="5"/>
  <c r="M12" i="5"/>
  <c r="M3" i="5"/>
  <c r="M5" i="5"/>
  <c r="M6" i="5"/>
  <c r="M7" i="5"/>
  <c r="M8" i="5"/>
  <c r="M9" i="5"/>
  <c r="M10" i="5"/>
  <c r="M11" i="5"/>
  <c r="B15" i="5"/>
  <c r="L12" i="5"/>
  <c r="L3" i="5"/>
  <c r="L4" i="5"/>
  <c r="L5" i="5"/>
  <c r="L6" i="5"/>
  <c r="L7" i="5"/>
  <c r="L8" i="5"/>
  <c r="L9" i="5"/>
  <c r="L10" i="5"/>
  <c r="L11" i="5"/>
  <c r="L2" i="5"/>
  <c r="J3" i="5"/>
  <c r="K3" i="5"/>
  <c r="J4" i="5"/>
  <c r="K4" i="5"/>
  <c r="J5" i="5"/>
  <c r="K5" i="5"/>
  <c r="J6" i="5"/>
  <c r="K6" i="5"/>
  <c r="J7" i="5"/>
  <c r="K7" i="5"/>
  <c r="J8" i="5"/>
  <c r="K8" i="5"/>
  <c r="J9" i="5"/>
  <c r="K9" i="5"/>
  <c r="J10" i="5"/>
  <c r="K10" i="5"/>
  <c r="J11" i="5"/>
  <c r="K11" i="5"/>
  <c r="K2" i="5"/>
  <c r="J2" i="5"/>
  <c r="L11" i="6" l="1"/>
  <c r="L7" i="6"/>
  <c r="L10" i="6"/>
  <c r="L6" i="6"/>
  <c r="L12" i="6"/>
  <c r="L8" i="6"/>
  <c r="L13" i="6"/>
  <c r="L9" i="6"/>
  <c r="A1" i="8"/>
</calcChain>
</file>

<file path=xl/sharedStrings.xml><?xml version="1.0" encoding="utf-8"?>
<sst xmlns="http://schemas.openxmlformats.org/spreadsheetml/2006/main" count="135" uniqueCount="123">
  <si>
    <t>Bei Anwendung statistischer Verfahren benutzen Sie die unten aufgeführten Abkürzungen!</t>
  </si>
  <si>
    <t>Achtung! Die Endergebnisse müssen in die Spalte B, in das grüne Feld, eingetragen werden. Ergebnisse in anderen Zellen werden nicht angenommen!</t>
  </si>
  <si>
    <t>t-Test für Korrelationskoeffizient</t>
  </si>
  <si>
    <t>tr</t>
  </si>
  <si>
    <r>
      <t>Wenn die Irrtumswahrscheinlichkeit kleiner als ~10</t>
    </r>
    <r>
      <rPr>
        <b/>
        <i/>
        <vertAlign val="superscript"/>
        <sz val="10"/>
        <rFont val="Arial"/>
        <family val="2"/>
        <charset val="238"/>
      </rPr>
      <t>-6</t>
    </r>
    <r>
      <rPr>
        <b/>
        <i/>
        <sz val="10"/>
        <rFont val="Arial"/>
        <family val="2"/>
        <charset val="238"/>
      </rPr>
      <t xml:space="preserve"> ist, zeigt die CHINV-Funktion Fehler. In diesem Falle sollen Sie 50 als Khi-Quadrat-Wert schreiben.</t>
    </r>
  </si>
  <si>
    <t>Einstichproben-t-Test</t>
  </si>
  <si>
    <t>t1</t>
  </si>
  <si>
    <t>Zweistichproben-t-Test</t>
  </si>
  <si>
    <t>t2</t>
  </si>
  <si>
    <t>F-Test</t>
  </si>
  <si>
    <t>F</t>
  </si>
  <si>
    <t>Wilcoxon-Rangtest:</t>
  </si>
  <si>
    <t>W</t>
  </si>
  <si>
    <t>Vorzeichentest</t>
  </si>
  <si>
    <t>E</t>
  </si>
  <si>
    <t>Für die Hypothesenprüfungen benutzen Sie das stärkere Prüfverfahren!</t>
  </si>
  <si>
    <t>Mann-Whitney-U-Test:</t>
  </si>
  <si>
    <t>U</t>
  </si>
  <si>
    <t>ANOVA der Varianzanalyse</t>
  </si>
  <si>
    <t>V</t>
  </si>
  <si>
    <t>Ordnen Sie bitte die Excell-Tabellen NICHT um!</t>
  </si>
  <si>
    <t>Kruskal-Wallis-Test</t>
  </si>
  <si>
    <t>K</t>
  </si>
  <si>
    <t>Khi-Quadrat-Test</t>
  </si>
  <si>
    <t>K2</t>
  </si>
  <si>
    <t>Machen Sie die Rechnungen in den Zellen der Excel-Tabellen. Die Ergebnisse müssen in den grün markierten Zellen erscheinen.</t>
  </si>
  <si>
    <t>Eine Rechnung kann in beliebigen Bereichen durchgeführt werden. Trotzdem müssen Sie den Endwert als Referenz  zu der entsprechenden Zelle anbinden (schreiben Sie einen Endwert nicht "durch Hand" in die jeweilige Zelle!</t>
  </si>
  <si>
    <t>zB.: Sie errechnen einen Wert in Zelle I28, und sei die Zelle wo Sie diesen Wert angeben müssen B19. Schreiben Sie dann in Zelle B19 folgende Formel: =I28. (Aufpassen! Das Gleicheitszeichen muss auch eingegeben werden!)</t>
  </si>
  <si>
    <t>Für die Rechnungen benutzen Sie bitte die Spalten ab J und die Zellen unterhalb der Daten. Die Ergebnisse müssen in die entsprechenden B-Zellen eingetragen werden!</t>
  </si>
  <si>
    <t>max. Punkte</t>
  </si>
  <si>
    <t>Klassen</t>
  </si>
  <si>
    <t>untere Grenzwerte</t>
  </si>
  <si>
    <t>obere Grenzwerte</t>
  </si>
  <si>
    <t>rel. Häufigkeiten (%)</t>
  </si>
  <si>
    <t>In den Rechnungen benutzen Sie die Mittelwerte der Klassen!</t>
  </si>
  <si>
    <t>Sie</t>
  </si>
  <si>
    <t>A:</t>
  </si>
  <si>
    <t>1.) Geben Sie eine Schätzung des Erwartungswertes an!</t>
  </si>
  <si>
    <t>B:</t>
  </si>
  <si>
    <t>2.) Geben Sie eine Schätzung für die Streuung an!</t>
  </si>
  <si>
    <t>Irgendwelche Änderung der ursprünglichen Angaben, Werte in den Zellen, wo sich sie befinden, ist nicht erlaubt.</t>
  </si>
  <si>
    <t>NICHTS</t>
  </si>
  <si>
    <t>Geben Sie die Antworten ab dieser Zeile an!</t>
  </si>
  <si>
    <t>hier</t>
  </si>
  <si>
    <t>A.: Erwartungswert (mg/ml):</t>
  </si>
  <si>
    <t>B.: Streuung (mg/ml):</t>
  </si>
  <si>
    <t>Für die Rechnungen benutzen Sie bitte die Spalten ab F und die Zellen unterhalb der Daten. Die Ergebnisse müssen in die entsprechenden B-Zellen, falls Sie nicht andere Anweisung bekommen, eingetragen werden! In den Spalten C-E schreiben sie nichts, die werden gelöscht während der Auswertung</t>
  </si>
  <si>
    <t>max. points</t>
  </si>
  <si>
    <t>Die Daten in den spalten F-H stammen von eine Tumoruntersuchung.</t>
  </si>
  <si>
    <t>Zelldurchmessen (mikrometer)</t>
  </si>
  <si>
    <t>Berechenen Sie den folgenden werten!</t>
  </si>
  <si>
    <t>Für den Antworten C-D machen Sie ein Histogram, mit Klassenbreite = 1.</t>
  </si>
  <si>
    <t>C:</t>
  </si>
  <si>
    <t>D:</t>
  </si>
  <si>
    <t>Geben Sie die Antworten ab dieser Zeile in den grünen Felder an!</t>
  </si>
  <si>
    <t>A: Mittelwert</t>
  </si>
  <si>
    <t>B: Stadradabweichung</t>
  </si>
  <si>
    <t>C: Wie gross ist der zweitgrösste relative Häufigkeit?</t>
  </si>
  <si>
    <t>Für die Rechnungen benutzen Sie bitte die Spalten ab H und die Zellen unterhalb der Daten. Die Ergebnisse müssen in die entsprechenden B-Zellen, falls Sie nicht andere Anweisung bekommen, eingetragen werden! In den Spalten C-E schreiben sie nichts, die werden gelöscht während der Auswertung</t>
  </si>
  <si>
    <t>Rechnen Sie die folgenden Stat. Merkmale aus der Daten in Spalte G aus!</t>
  </si>
  <si>
    <t>E:</t>
  </si>
  <si>
    <t>F.</t>
  </si>
  <si>
    <t>G:</t>
  </si>
  <si>
    <t>H:</t>
  </si>
  <si>
    <t>I:</t>
  </si>
  <si>
    <t>J:</t>
  </si>
  <si>
    <t>K:</t>
  </si>
  <si>
    <t>A: Durchschnitt</t>
  </si>
  <si>
    <t>B: Varianz</t>
  </si>
  <si>
    <t>C: Median</t>
  </si>
  <si>
    <t>D: Anzahl der Daten</t>
  </si>
  <si>
    <t>E: Minimum</t>
  </si>
  <si>
    <t>F: Standardfehler</t>
  </si>
  <si>
    <t>G: 0.2 - Kvantile</t>
  </si>
  <si>
    <t>H: untere Grenze d. Referenzintervall</t>
  </si>
  <si>
    <t>I: obere Grenze d. Referenzintervall</t>
  </si>
  <si>
    <t>J: 95% Konfidenzintervall , untere Grenze</t>
  </si>
  <si>
    <t>K: 95% Konfidenzintervall , obere Grenze</t>
  </si>
  <si>
    <t>Testfragen</t>
  </si>
  <si>
    <t>Geben Sie die Antworten in Spalte C ein (Richtig:1; Falsche:0)! Die falschen Antworten müssen auch bezeichnet werden!</t>
  </si>
  <si>
    <t>Weilche Aussage is falsch? Die Elementarereignisse…</t>
  </si>
  <si>
    <t>sind nicht mehr zerlegbaren Ausgänge oder Ergebnisse eines Zufallsexperimentes</t>
  </si>
  <si>
    <t>sind sich gegenseitig ausschliessenden Ausgänge oder Ergebnisse eines Zufallsexperimentes</t>
  </si>
  <si>
    <t>sind elemente der Ergebmismenge</t>
  </si>
  <si>
    <t>sind belibige Teilmengen der Ergebmismenge</t>
  </si>
  <si>
    <t>In einer Familie werden Kinder der Blutgruppe „A” mit 3-mal größer Wahrscheinlichkeit geboren, als Kinder der Blutgruppe „0”. Welche Wahrscheinlichkeit von den folgenden kann dafür richtig sein, dass das nächste Kind die Blutgruppe „0” hat?</t>
  </si>
  <si>
    <t>1/3</t>
  </si>
  <si>
    <t>1/4</t>
  </si>
  <si>
    <t>3/4</t>
  </si>
  <si>
    <t>Welche Aussage ist richtig? Die Wahrscheinlichkeit der einander ausschließenden Ereignisse</t>
  </si>
  <si>
    <t>kann beliebige Werte zwischen 0 und 1 aufnehmen.</t>
  </si>
  <si>
    <t>beträgt immer 0,5.</t>
  </si>
  <si>
    <t>ist definiert nur für Ordinalen.</t>
  </si>
  <si>
    <t>ist definiert nur für Nominalen.</t>
  </si>
  <si>
    <t>Welche Aussage ist richtig?</t>
  </si>
  <si>
    <t>Die kumulative Häufigkeitsverteilungsfunktion ist das Integral der Verteilungsdichtefunktion.</t>
  </si>
  <si>
    <t>Das Maximum einer Verteilungsdichtefunktion ist 1.</t>
  </si>
  <si>
    <t>Auf der horizontale Achse eines Histogramms werden relative Häufigkeiten aufgetragen.</t>
  </si>
  <si>
    <t>Die Verteilungsdichtefunktion einer Verteilung ist immer eine Glockenkurve.</t>
  </si>
  <si>
    <t>Der Erwartungswert</t>
  </si>
  <si>
    <t>Ist der wert, was man am häufigsten als Ergebmis des Zufallsexperimentes erwartet</t>
  </si>
  <si>
    <t>Ist der Durchschnitt der Ergebnisse alle theoretisch möglichen Versuche</t>
  </si>
  <si>
    <t>Kann man aus der Daten der Stichprobe genau bestimmen</t>
  </si>
  <si>
    <t>Characterisiert die abweichung von dem Duchtschnitt</t>
  </si>
  <si>
    <t xml:space="preserve"> Was ist der Zusammenhang zwischen der kumulativen Häufigkeitsverteilungsfunktion und der Verteilungsdichtefunktion?</t>
  </si>
  <si>
    <t>Die Verteilungsdichtefunktion ist die erste Ableitung der kumulativen Häufigkeitsverteilungsfunktion.</t>
  </si>
  <si>
    <t>Die Verteilungsdichtefunktion ist das Integral der kumulativen Häufigkeitsverteilungsfunktion.</t>
  </si>
  <si>
    <t>Die kumulative Häufigkeitsverteilungsfunktion und die Verteilungsdichtefunktion sind voneinander unabhängig.</t>
  </si>
  <si>
    <t>Die kumulative Häufigkeitsverteilungsfunktion ist die inverse Funktion der Verteilungsdichtefunktion.</t>
  </si>
  <si>
    <r>
      <t xml:space="preserve">Welcher Wert ist richtig bei einem Würfelversuch? </t>
    </r>
    <r>
      <rPr>
        <b/>
        <i/>
        <sz val="12"/>
        <rFont val="Calibri"/>
        <family val="2"/>
        <charset val="238"/>
        <scheme val="minor"/>
      </rPr>
      <t>p</t>
    </r>
    <r>
      <rPr>
        <b/>
        <sz val="12"/>
        <rFont val="Calibri"/>
        <family val="2"/>
        <charset val="238"/>
        <scheme val="minor"/>
      </rPr>
      <t>(&gt;3 | ungerade) =</t>
    </r>
  </si>
  <si>
    <t>Welcher Parameter ist kein Streuungsparameter?</t>
  </si>
  <si>
    <t xml:space="preserve">Quartilabstand </t>
  </si>
  <si>
    <t>Standardabweichung</t>
  </si>
  <si>
    <t>Modus</t>
  </si>
  <si>
    <t xml:space="preserve">Spannweite </t>
  </si>
  <si>
    <t>Sei das 99.999% Intervall des Gesamt-Cholesteringehaltes zwischen 153 - 223 mg/ml. Eine weitere Aufteilung dieses Intervalls in zehn Klassen ergibt sich die nächsten relativen Häufigkeiten, Spalten F-I.</t>
  </si>
  <si>
    <t>Ein Ereignis tritt mit einem Odds von 0.25. Mit welcher Odds wird es nicht atuftreten?</t>
  </si>
  <si>
    <t xml:space="preserve">Bei den bisherigen Statistikprüfungen war die relative Häufigkeit der Durchfälle 0.147 . Unter den erfolgreichen Prüfungen war die relative Häufigkeit der Fünfen 0.04. Wie groß ist die relative Häufigkeit der Fünfen in der Gruppe der bisher geprüften Studenten? </t>
  </si>
  <si>
    <t>xi</t>
  </si>
  <si>
    <t>hi</t>
  </si>
  <si>
    <t>min</t>
  </si>
  <si>
    <t>max</t>
  </si>
  <si>
    <t>D: Wenn wir aus dem Histogramm je 1 Säule links und rechts (die nicht 0 sind) weglassen, dann wieviel % der Daten lassen wir weg?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</si>
</sst>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31" x14ac:knownFonts="1">
    <font>
      <sz val="11"/>
      <color theme="1"/>
      <name val="Calibri"/>
      <family val="2"/>
      <scheme val="minor"/>
    </font>
    <font>
      <sz val="10"/>
      <name val="Arial"/>
      <family val="2"/>
      <charset val="238"/>
    </font>
    <font>
      <b/>
      <i/>
      <sz val="10"/>
      <name val="Arial"/>
      <family val="2"/>
      <charset val="238"/>
    </font>
    <font>
      <b/>
      <sz val="10"/>
      <name val="Arial"/>
      <family val="2"/>
      <charset val="238"/>
    </font>
    <font>
      <b/>
      <i/>
      <vertAlign val="superscript"/>
      <sz val="10"/>
      <name val="Arial"/>
      <family val="2"/>
      <charset val="238"/>
    </font>
    <font>
      <b/>
      <i/>
      <sz val="11"/>
      <name val="Arial"/>
      <family val="2"/>
      <charset val="238"/>
    </font>
    <font>
      <b/>
      <i/>
      <sz val="12"/>
      <color indexed="10"/>
      <name val="Arial"/>
      <family val="2"/>
      <charset val="238"/>
    </font>
    <font>
      <sz val="10"/>
      <name val="Arial"/>
      <family val="2"/>
      <charset val="238"/>
    </font>
    <font>
      <sz val="11"/>
      <color indexed="8"/>
      <name val="Calibri"/>
      <family val="2"/>
    </font>
    <font>
      <sz val="11"/>
      <color indexed="9"/>
      <name val="Calibri"/>
      <family val="2"/>
    </font>
    <font>
      <b/>
      <sz val="11"/>
      <color indexed="63"/>
      <name val="Calibri"/>
      <family val="2"/>
    </font>
    <font>
      <sz val="11"/>
      <color indexed="20"/>
      <name val="Calibri"/>
      <family val="2"/>
    </font>
    <font>
      <b/>
      <sz val="11"/>
      <color indexed="52"/>
      <name val="Calibri"/>
      <family val="2"/>
    </font>
    <font>
      <b/>
      <sz val="11"/>
      <color indexed="9"/>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60"/>
      <name val="Calibri"/>
      <family val="2"/>
    </font>
    <font>
      <sz val="10"/>
      <name val="Arial"/>
      <family val="2"/>
      <charset val="238"/>
    </font>
    <font>
      <b/>
      <sz val="18"/>
      <color indexed="56"/>
      <name val="Cambria"/>
      <family val="2"/>
    </font>
    <font>
      <sz val="11"/>
      <color indexed="10"/>
      <name val="Calibri"/>
      <family val="2"/>
    </font>
    <font>
      <b/>
      <i/>
      <sz val="12"/>
      <color indexed="12"/>
      <name val="Arial"/>
      <family val="2"/>
      <charset val="238"/>
    </font>
    <font>
      <i/>
      <sz val="10"/>
      <name val="Arial"/>
      <family val="2"/>
      <charset val="238"/>
    </font>
    <font>
      <b/>
      <sz val="12"/>
      <name val="Calibri"/>
      <family val="2"/>
      <charset val="238"/>
      <scheme val="minor"/>
    </font>
    <font>
      <sz val="12"/>
      <name val="Calibri"/>
      <family val="2"/>
      <charset val="238"/>
      <scheme val="minor"/>
    </font>
    <font>
      <b/>
      <i/>
      <sz val="12"/>
      <name val="Calibri"/>
      <family val="2"/>
      <charset val="238"/>
      <scheme val="minor"/>
    </font>
  </fonts>
  <fills count="32">
    <fill>
      <patternFill patternType="none"/>
    </fill>
    <fill>
      <patternFill patternType="gray125"/>
    </fill>
    <fill>
      <patternFill patternType="solid">
        <fgColor indexed="41"/>
        <bgColor indexed="64"/>
      </patternFill>
    </fill>
    <fill>
      <patternFill patternType="solid">
        <fgColor indexed="11"/>
        <bgColor indexed="64"/>
      </patternFill>
    </fill>
    <fill>
      <patternFill patternType="solid">
        <fgColor indexed="13"/>
        <bgColor indexed="64"/>
      </patternFill>
    </fill>
    <fill>
      <patternFill patternType="solid">
        <fgColor indexed="15"/>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43"/>
        <bgColor indexed="64"/>
      </patternFill>
    </fill>
    <fill>
      <patternFill patternType="solid">
        <fgColor indexed="5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9">
    <xf numFmtId="0" fontId="0" fillId="0" borderId="0"/>
    <xf numFmtId="0" fontId="1" fillId="0" borderId="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9" fillId="17"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7"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4"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4" borderId="0" applyNumberFormat="0" applyBorder="0" applyAlignment="0" applyProtection="0"/>
    <xf numFmtId="0" fontId="10" fillId="25" borderId="3" applyNumberFormat="0" applyAlignment="0" applyProtection="0"/>
    <xf numFmtId="0" fontId="11" fillId="8" borderId="0" applyNumberFormat="0" applyBorder="0" applyAlignment="0" applyProtection="0"/>
    <xf numFmtId="0" fontId="12" fillId="25" borderId="4" applyNumberFormat="0" applyAlignment="0" applyProtection="0"/>
    <xf numFmtId="0" fontId="12" fillId="25" borderId="4" applyNumberFormat="0" applyAlignment="0" applyProtection="0"/>
    <xf numFmtId="0" fontId="13" fillId="26" borderId="5" applyNumberFormat="0" applyAlignment="0" applyProtection="0"/>
    <xf numFmtId="0" fontId="14" fillId="12" borderId="4" applyNumberFormat="0" applyAlignment="0" applyProtection="0"/>
    <xf numFmtId="0" fontId="15" fillId="0" borderId="6"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9" borderId="0" applyNumberFormat="0" applyBorder="0" applyAlignment="0" applyProtection="0"/>
    <xf numFmtId="0" fontId="17" fillId="9"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14" fillId="12" borderId="4" applyNumberFormat="0" applyAlignment="0" applyProtection="0"/>
    <xf numFmtId="0" fontId="21" fillId="0" borderId="10" applyNumberFormat="0" applyFill="0" applyAlignment="0" applyProtection="0"/>
    <xf numFmtId="0" fontId="22" fillId="27" borderId="0" applyNumberFormat="0" applyBorder="0" applyAlignment="0" applyProtection="0"/>
    <xf numFmtId="0" fontId="23" fillId="0" borderId="0"/>
    <xf numFmtId="0" fontId="23" fillId="0" borderId="0"/>
    <xf numFmtId="0" fontId="7" fillId="0" borderId="0"/>
    <xf numFmtId="0" fontId="23" fillId="0" borderId="0"/>
    <xf numFmtId="0" fontId="7" fillId="28" borderId="11" applyNumberFormat="0" applyFont="0" applyAlignment="0" applyProtection="0"/>
    <xf numFmtId="0" fontId="7" fillId="28" borderId="11" applyNumberFormat="0" applyFont="0" applyAlignment="0" applyProtection="0"/>
    <xf numFmtId="0" fontId="10" fillId="25" borderId="3" applyNumberFormat="0" applyAlignment="0" applyProtection="0"/>
    <xf numFmtId="0" fontId="11" fillId="8" borderId="0" applyNumberFormat="0" applyBorder="0" applyAlignment="0" applyProtection="0"/>
    <xf numFmtId="0" fontId="24" fillId="0" borderId="0" applyNumberFormat="0" applyFill="0" applyBorder="0" applyAlignment="0" applyProtection="0"/>
    <xf numFmtId="0" fontId="15" fillId="0" borderId="6" applyNumberFormat="0" applyFill="0" applyAlignment="0" applyProtection="0"/>
    <xf numFmtId="0" fontId="24" fillId="0" borderId="0" applyNumberFormat="0" applyFill="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0" borderId="10"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13" fillId="26" borderId="5" applyNumberFormat="0" applyAlignment="0" applyProtection="0"/>
    <xf numFmtId="0" fontId="7" fillId="0" borderId="0"/>
    <xf numFmtId="0" fontId="7" fillId="0" borderId="0"/>
  </cellStyleXfs>
  <cellXfs count="105">
    <xf numFmtId="0" fontId="0" fillId="0" borderId="0" xfId="0"/>
    <xf numFmtId="0" fontId="2" fillId="2" borderId="0" xfId="1" applyFont="1" applyFill="1" applyAlignment="1">
      <alignment wrapText="1"/>
    </xf>
    <xf numFmtId="0" fontId="1" fillId="2" borderId="0" xfId="1" applyFill="1"/>
    <xf numFmtId="0" fontId="3" fillId="3" borderId="0" xfId="1" applyFont="1" applyFill="1" applyAlignment="1">
      <alignment wrapText="1"/>
    </xf>
    <xf numFmtId="0" fontId="1" fillId="0" borderId="0" xfId="1"/>
    <xf numFmtId="0" fontId="1" fillId="4" borderId="1" xfId="1" applyFill="1" applyBorder="1" applyAlignment="1">
      <alignment wrapText="1"/>
    </xf>
    <xf numFmtId="0" fontId="2" fillId="2" borderId="1" xfId="1" applyFont="1" applyFill="1" applyBorder="1"/>
    <xf numFmtId="0" fontId="2" fillId="4" borderId="0" xfId="1" applyFont="1" applyFill="1" applyAlignment="1">
      <alignment wrapText="1"/>
    </xf>
    <xf numFmtId="0" fontId="2" fillId="5" borderId="0" xfId="1" quotePrefix="1" applyFont="1" applyFill="1" applyAlignment="1">
      <alignment wrapText="1"/>
    </xf>
    <xf numFmtId="0" fontId="1" fillId="5" borderId="0" xfId="1" quotePrefix="1" applyFill="1" applyAlignment="1">
      <alignment wrapText="1"/>
    </xf>
    <xf numFmtId="0" fontId="1" fillId="0" borderId="0" xfId="1" applyAlignment="1">
      <alignment wrapText="1"/>
    </xf>
    <xf numFmtId="0" fontId="5" fillId="5" borderId="0" xfId="1" applyFont="1" applyFill="1" applyAlignment="1">
      <alignment wrapText="1"/>
    </xf>
    <xf numFmtId="0" fontId="6" fillId="0" borderId="0" xfId="1" applyFont="1" applyAlignment="1">
      <alignment wrapText="1"/>
    </xf>
    <xf numFmtId="0" fontId="1" fillId="4" borderId="2" xfId="1" applyFill="1" applyBorder="1" applyAlignment="1">
      <alignment wrapText="1"/>
    </xf>
    <xf numFmtId="0" fontId="2" fillId="2" borderId="2" xfId="1" applyFont="1" applyFill="1" applyBorder="1"/>
    <xf numFmtId="0" fontId="7" fillId="5" borderId="0" xfId="1" applyFont="1" applyFill="1" applyAlignment="1">
      <alignment wrapText="1"/>
    </xf>
    <xf numFmtId="0" fontId="2" fillId="0" borderId="0" xfId="1" applyFont="1" applyAlignment="1">
      <alignment wrapText="1"/>
    </xf>
    <xf numFmtId="0" fontId="7" fillId="5" borderId="0" xfId="1" applyFont="1" applyFill="1" applyBorder="1" applyAlignment="1">
      <alignment wrapText="1"/>
    </xf>
    <xf numFmtId="0" fontId="3" fillId="6" borderId="0" xfId="1" applyFont="1" applyFill="1" applyAlignment="1">
      <alignment wrapText="1"/>
    </xf>
    <xf numFmtId="0" fontId="7" fillId="0" borderId="0" xfId="1" applyFont="1" applyAlignment="1" applyProtection="1">
      <alignment wrapText="1"/>
      <protection locked="0"/>
    </xf>
    <xf numFmtId="0" fontId="7" fillId="0" borderId="0" xfId="1" applyFont="1" applyProtection="1">
      <protection locked="0"/>
    </xf>
    <xf numFmtId="2" fontId="7" fillId="0" borderId="0" xfId="1" applyNumberFormat="1" applyFont="1" applyProtection="1">
      <protection locked="0"/>
    </xf>
    <xf numFmtId="2" fontId="7" fillId="3" borderId="0" xfId="1" applyNumberFormat="1" applyFont="1" applyFill="1" applyProtection="1">
      <protection locked="0"/>
    </xf>
    <xf numFmtId="0" fontId="3" fillId="0" borderId="0" xfId="69" applyFont="1" applyBorder="1" applyProtection="1">
      <protection locked="0"/>
    </xf>
    <xf numFmtId="0" fontId="7" fillId="0" borderId="0" xfId="69" applyFont="1" applyProtection="1">
      <protection locked="0"/>
    </xf>
    <xf numFmtId="0" fontId="23" fillId="0" borderId="0" xfId="69" applyProtection="1">
      <protection locked="0"/>
    </xf>
    <xf numFmtId="0" fontId="23" fillId="0" borderId="0" xfId="71" applyProtection="1">
      <protection locked="0"/>
    </xf>
    <xf numFmtId="0" fontId="27" fillId="0" borderId="0" xfId="69" applyFont="1" applyBorder="1" applyProtection="1">
      <protection locked="0"/>
    </xf>
    <xf numFmtId="0" fontId="7" fillId="0" borderId="15" xfId="69" applyFont="1" applyBorder="1" applyProtection="1">
      <protection locked="0"/>
    </xf>
    <xf numFmtId="0" fontId="7" fillId="0" borderId="16" xfId="69" applyFont="1" applyBorder="1" applyAlignment="1" applyProtection="1">
      <alignment horizontal="center"/>
      <protection locked="0"/>
    </xf>
    <xf numFmtId="0" fontId="7" fillId="0" borderId="17" xfId="69" applyFont="1" applyBorder="1" applyAlignment="1" applyProtection="1">
      <alignment horizontal="center"/>
      <protection locked="0"/>
    </xf>
    <xf numFmtId="0" fontId="7" fillId="0" borderId="18" xfId="69" applyFont="1" applyBorder="1" applyProtection="1">
      <protection locked="0"/>
    </xf>
    <xf numFmtId="0" fontId="7" fillId="0" borderId="19" xfId="69" applyFont="1" applyBorder="1" applyAlignment="1" applyProtection="1">
      <alignment horizontal="center"/>
      <protection locked="0"/>
    </xf>
    <xf numFmtId="0" fontId="7" fillId="0" borderId="20" xfId="69" applyFont="1" applyBorder="1" applyAlignment="1" applyProtection="1">
      <alignment horizontal="center"/>
      <protection locked="0"/>
    </xf>
    <xf numFmtId="0" fontId="7" fillId="0" borderId="0" xfId="69" applyFont="1" applyBorder="1" applyProtection="1">
      <protection locked="0"/>
    </xf>
    <xf numFmtId="0" fontId="7" fillId="0" borderId="0" xfId="69" applyFont="1" applyBorder="1" applyAlignment="1" applyProtection="1">
      <alignment horizontal="center"/>
      <protection locked="0"/>
    </xf>
    <xf numFmtId="0" fontId="7" fillId="3" borderId="1" xfId="69" applyFont="1" applyFill="1" applyBorder="1" applyAlignment="1" applyProtection="1">
      <alignment horizontal="center"/>
      <protection locked="0"/>
    </xf>
    <xf numFmtId="164" fontId="7" fillId="3" borderId="1" xfId="69" applyNumberFormat="1" applyFont="1" applyFill="1" applyBorder="1" applyAlignment="1" applyProtection="1">
      <alignment horizontal="center"/>
      <protection locked="0"/>
    </xf>
    <xf numFmtId="0" fontId="7" fillId="0" borderId="0" xfId="68" applyFont="1" applyProtection="1">
      <protection locked="0"/>
    </xf>
    <xf numFmtId="2" fontId="7" fillId="3" borderId="1" xfId="68" applyNumberFormat="1" applyFont="1" applyFill="1" applyBorder="1" applyAlignment="1" applyProtection="1">
      <alignment horizontal="center"/>
      <protection locked="0"/>
    </xf>
    <xf numFmtId="0" fontId="0" fillId="0" borderId="0" xfId="0" applyProtection="1">
      <protection locked="0"/>
    </xf>
    <xf numFmtId="0" fontId="2" fillId="4" borderId="0" xfId="1" applyFont="1" applyFill="1" applyAlignment="1" applyProtection="1">
      <alignment horizontal="right" wrapText="1"/>
    </xf>
    <xf numFmtId="0" fontId="7" fillId="30" borderId="0" xfId="1" applyFont="1" applyFill="1" applyAlignment="1" applyProtection="1">
      <alignment horizontal="right" wrapText="1"/>
    </xf>
    <xf numFmtId="0" fontId="26" fillId="0" borderId="0" xfId="1" applyFont="1" applyFill="1" applyAlignment="1" applyProtection="1">
      <alignment horizontal="right" wrapText="1"/>
    </xf>
    <xf numFmtId="0" fontId="6" fillId="0" borderId="0" xfId="1" applyFont="1" applyFill="1" applyAlignment="1" applyProtection="1">
      <alignment horizontal="right" wrapText="1"/>
    </xf>
    <xf numFmtId="0" fontId="2" fillId="30" borderId="0" xfId="1" applyFont="1" applyFill="1" applyAlignment="1" applyProtection="1">
      <alignment horizontal="right" wrapText="1"/>
    </xf>
    <xf numFmtId="0" fontId="7" fillId="0" borderId="0" xfId="1" applyFont="1" applyAlignment="1" applyProtection="1">
      <alignment horizontal="right" wrapText="1"/>
    </xf>
    <xf numFmtId="0" fontId="2" fillId="29" borderId="0" xfId="1" applyFont="1" applyFill="1" applyAlignment="1" applyProtection="1">
      <alignment horizontal="center"/>
    </xf>
    <xf numFmtId="0" fontId="2" fillId="29" borderId="0" xfId="1" applyFont="1" applyFill="1" applyProtection="1"/>
    <xf numFmtId="0" fontId="7" fillId="0" borderId="0" xfId="1" applyFont="1" applyProtection="1"/>
    <xf numFmtId="0" fontId="7" fillId="0" borderId="0" xfId="1" applyFont="1" applyFill="1" applyAlignment="1" applyProtection="1">
      <alignment horizontal="center"/>
    </xf>
    <xf numFmtId="0" fontId="7" fillId="0" borderId="0" xfId="1" applyFont="1" applyAlignment="1" applyProtection="1">
      <alignment horizontal="center" wrapText="1"/>
    </xf>
    <xf numFmtId="0" fontId="7" fillId="0" borderId="0" xfId="1" applyFont="1" applyAlignment="1" applyProtection="1">
      <alignment wrapText="1"/>
    </xf>
    <xf numFmtId="0" fontId="7" fillId="0" borderId="0" xfId="1" applyFont="1" applyAlignment="1" applyProtection="1">
      <alignment horizontal="right"/>
    </xf>
    <xf numFmtId="0" fontId="7" fillId="0" borderId="0" xfId="1" applyFont="1" applyAlignment="1" applyProtection="1"/>
    <xf numFmtId="0" fontId="7" fillId="4" borderId="0" xfId="1" applyFont="1" applyFill="1" applyAlignment="1" applyProtection="1">
      <alignment horizontal="right" wrapText="1"/>
    </xf>
    <xf numFmtId="0" fontId="3" fillId="30" borderId="0" xfId="69" applyFont="1" applyFill="1" applyAlignment="1" applyProtection="1">
      <alignment horizontal="right" wrapText="1"/>
    </xf>
    <xf numFmtId="0" fontId="7" fillId="30" borderId="0" xfId="69" applyFont="1" applyFill="1" applyAlignment="1" applyProtection="1">
      <alignment horizontal="right" wrapText="1"/>
    </xf>
    <xf numFmtId="0" fontId="2" fillId="30" borderId="1" xfId="69" applyFont="1" applyFill="1" applyBorder="1" applyAlignment="1" applyProtection="1">
      <alignment horizontal="right" wrapText="1"/>
    </xf>
    <xf numFmtId="0" fontId="7" fillId="0" borderId="0" xfId="69" applyFont="1" applyAlignment="1" applyProtection="1">
      <alignment horizontal="right" wrapText="1"/>
    </xf>
    <xf numFmtId="0" fontId="23" fillId="0" borderId="0" xfId="71" applyAlignment="1" applyProtection="1">
      <alignment horizontal="right" wrapText="1"/>
    </xf>
    <xf numFmtId="0" fontId="7" fillId="0" borderId="0" xfId="69" applyFont="1" applyProtection="1"/>
    <xf numFmtId="0" fontId="7" fillId="0" borderId="0" xfId="69" applyFont="1" applyFill="1" applyProtection="1"/>
    <xf numFmtId="0" fontId="7" fillId="0" borderId="0" xfId="69" applyFont="1" applyAlignment="1" applyProtection="1">
      <alignment horizontal="right"/>
    </xf>
    <xf numFmtId="0" fontId="23" fillId="0" borderId="0" xfId="71" applyProtection="1"/>
    <xf numFmtId="0" fontId="3" fillId="0" borderId="0" xfId="69" applyFont="1" applyBorder="1" applyProtection="1"/>
    <xf numFmtId="0" fontId="7" fillId="0" borderId="15" xfId="69" applyFont="1" applyBorder="1" applyProtection="1"/>
    <xf numFmtId="0" fontId="7" fillId="0" borderId="16" xfId="69" applyFont="1" applyBorder="1" applyAlignment="1" applyProtection="1">
      <alignment horizontal="center"/>
    </xf>
    <xf numFmtId="0" fontId="7" fillId="0" borderId="17" xfId="69" applyFont="1" applyBorder="1" applyAlignment="1" applyProtection="1">
      <alignment horizontal="center"/>
    </xf>
    <xf numFmtId="0" fontId="1" fillId="0" borderId="0" xfId="1" applyProtection="1">
      <protection locked="0"/>
    </xf>
    <xf numFmtId="0" fontId="7" fillId="30" borderId="0" xfId="68" applyFont="1" applyFill="1" applyAlignment="1" applyProtection="1">
      <alignment horizontal="right" wrapText="1"/>
    </xf>
    <xf numFmtId="0" fontId="2" fillId="30" borderId="1" xfId="68" applyFont="1" applyFill="1" applyBorder="1" applyAlignment="1" applyProtection="1">
      <alignment horizontal="right" wrapText="1"/>
    </xf>
    <xf numFmtId="0" fontId="1" fillId="0" borderId="0" xfId="1" applyAlignment="1" applyProtection="1">
      <alignment horizontal="right" wrapText="1"/>
    </xf>
    <xf numFmtId="0" fontId="2" fillId="31" borderId="0" xfId="1" applyFont="1" applyFill="1" applyAlignment="1" applyProtection="1">
      <alignment horizontal="center"/>
    </xf>
    <xf numFmtId="0" fontId="7" fillId="0" borderId="0" xfId="68" applyFont="1" applyProtection="1"/>
    <xf numFmtId="0" fontId="7" fillId="0" borderId="0" xfId="68" applyFont="1" applyFill="1" applyProtection="1"/>
    <xf numFmtId="0" fontId="7" fillId="0" borderId="0" xfId="68" applyFont="1" applyAlignment="1" applyProtection="1">
      <alignment horizontal="right"/>
    </xf>
    <xf numFmtId="0" fontId="1" fillId="0" borderId="0" xfId="1" applyProtection="1"/>
    <xf numFmtId="0" fontId="7" fillId="0" borderId="0" xfId="87" applyProtection="1"/>
    <xf numFmtId="0" fontId="5" fillId="4" borderId="0" xfId="88" applyFont="1" applyFill="1" applyAlignment="1" applyProtection="1">
      <alignment horizontal="left" wrapText="1"/>
    </xf>
    <xf numFmtId="0" fontId="7" fillId="0" borderId="0" xfId="87" applyAlignment="1" applyProtection="1">
      <alignment wrapText="1"/>
    </xf>
    <xf numFmtId="0" fontId="7" fillId="29" borderId="0" xfId="87" applyFill="1" applyAlignment="1" applyProtection="1">
      <alignment wrapText="1"/>
    </xf>
    <xf numFmtId="0" fontId="5" fillId="4" borderId="0" xfId="87" applyFont="1" applyFill="1" applyAlignment="1" applyProtection="1">
      <alignment horizontal="left" wrapText="1"/>
    </xf>
    <xf numFmtId="0" fontId="28" fillId="0" borderId="0" xfId="87" applyFont="1" applyFill="1" applyAlignment="1" applyProtection="1">
      <alignment horizontal="left" vertical="top" wrapText="1"/>
    </xf>
    <xf numFmtId="0" fontId="29" fillId="0" borderId="0" xfId="87" applyFont="1" applyFill="1" applyProtection="1"/>
    <xf numFmtId="0" fontId="29" fillId="0" borderId="0" xfId="87" applyFont="1" applyFill="1" applyAlignment="1" applyProtection="1">
      <alignment horizontal="left" vertical="top" wrapText="1"/>
    </xf>
    <xf numFmtId="0" fontId="28" fillId="0" borderId="0" xfId="87" applyFont="1" applyFill="1" applyAlignment="1" applyProtection="1">
      <alignment horizontal="left" wrapText="1"/>
    </xf>
    <xf numFmtId="0" fontId="29" fillId="0" borderId="0" xfId="87" applyFont="1" applyFill="1" applyAlignment="1" applyProtection="1">
      <alignment wrapText="1"/>
    </xf>
    <xf numFmtId="0" fontId="29" fillId="0" borderId="0" xfId="87" applyFont="1" applyFill="1" applyAlignment="1" applyProtection="1">
      <alignment horizontal="left" wrapText="1"/>
    </xf>
    <xf numFmtId="0" fontId="28" fillId="0" borderId="0" xfId="87" applyFont="1" applyFill="1" applyBorder="1" applyAlignment="1" applyProtection="1">
      <alignment horizontal="left" vertical="top" wrapText="1"/>
    </xf>
    <xf numFmtId="0" fontId="29" fillId="0" borderId="0" xfId="87" applyFont="1" applyFill="1" applyBorder="1" applyProtection="1"/>
    <xf numFmtId="0" fontId="28" fillId="0" borderId="0" xfId="87" applyFont="1" applyFill="1" applyBorder="1" applyProtection="1"/>
    <xf numFmtId="0" fontId="28" fillId="0" borderId="0" xfId="87" applyFont="1" applyFill="1" applyBorder="1" applyAlignment="1" applyProtection="1">
      <alignment wrapText="1"/>
    </xf>
    <xf numFmtId="164" fontId="29" fillId="0" borderId="0" xfId="87" applyNumberFormat="1" applyFont="1" applyFill="1" applyBorder="1" applyAlignment="1" applyProtection="1">
      <alignment horizontal="left" vertical="top" wrapText="1"/>
    </xf>
    <xf numFmtId="0" fontId="29" fillId="0" borderId="0" xfId="87" applyFont="1" applyFill="1" applyBorder="1" applyAlignment="1" applyProtection="1">
      <alignment wrapText="1"/>
    </xf>
    <xf numFmtId="164" fontId="28" fillId="0" borderId="0" xfId="87" applyNumberFormat="1" applyFont="1" applyFill="1" applyBorder="1" applyProtection="1"/>
    <xf numFmtId="12" fontId="28" fillId="0" borderId="0" xfId="87" applyNumberFormat="1" applyFont="1" applyFill="1" applyBorder="1" applyAlignment="1" applyProtection="1">
      <alignment horizontal="left" vertical="top" wrapText="1"/>
    </xf>
    <xf numFmtId="12" fontId="29" fillId="0" borderId="0" xfId="87" applyNumberFormat="1" applyFont="1" applyFill="1" applyBorder="1" applyAlignment="1" applyProtection="1">
      <alignment horizontal="left" vertical="top" wrapText="1"/>
    </xf>
    <xf numFmtId="0" fontId="7" fillId="0" borderId="0" xfId="87" applyAlignment="1" applyProtection="1">
      <alignment horizontal="left" wrapText="1"/>
    </xf>
    <xf numFmtId="0" fontId="7" fillId="0" borderId="0" xfId="87" applyProtection="1">
      <protection locked="0"/>
    </xf>
    <xf numFmtId="0" fontId="29" fillId="0" borderId="0" xfId="87" applyFont="1" applyFill="1" applyProtection="1">
      <protection locked="0"/>
    </xf>
    <xf numFmtId="0" fontId="29" fillId="0" borderId="0" xfId="87" applyFont="1" applyFill="1" applyBorder="1" applyProtection="1">
      <protection locked="0"/>
    </xf>
    <xf numFmtId="0" fontId="7" fillId="0" borderId="12" xfId="69" applyFont="1" applyBorder="1" applyAlignment="1" applyProtection="1">
      <alignment horizontal="center"/>
    </xf>
    <xf numFmtId="0" fontId="7" fillId="0" borderId="13" xfId="69" applyFont="1" applyBorder="1" applyAlignment="1" applyProtection="1">
      <alignment horizontal="center"/>
    </xf>
    <xf numFmtId="0" fontId="7" fillId="0" borderId="14" xfId="69" applyFont="1" applyBorder="1" applyAlignment="1" applyProtection="1">
      <alignment horizontal="center"/>
    </xf>
  </cellXfs>
  <cellStyles count="89">
    <cellStyle name="20% - Accent1" xfId="2"/>
    <cellStyle name="20% - Accent2" xfId="3"/>
    <cellStyle name="20% - Accent3" xfId="4"/>
    <cellStyle name="20% - Accent4" xfId="5"/>
    <cellStyle name="20% - Accent5" xfId="6"/>
    <cellStyle name="20% - Accent6" xfId="7"/>
    <cellStyle name="20% - Akzent1" xfId="8"/>
    <cellStyle name="20% - Akzent2" xfId="9"/>
    <cellStyle name="20% - Akzent3" xfId="10"/>
    <cellStyle name="20% - Akzent4" xfId="11"/>
    <cellStyle name="20% - Akzent5" xfId="12"/>
    <cellStyle name="20% - Akzent6" xfId="13"/>
    <cellStyle name="40% - Accent1" xfId="14"/>
    <cellStyle name="40% - Accent2" xfId="15"/>
    <cellStyle name="40% - Accent3" xfId="16"/>
    <cellStyle name="40% - Accent4" xfId="17"/>
    <cellStyle name="40% - Accent5" xfId="18"/>
    <cellStyle name="40% - Accent6" xfId="19"/>
    <cellStyle name="40% - Akzent1" xfId="20"/>
    <cellStyle name="40% - Akzent2" xfId="21"/>
    <cellStyle name="40% - Akzent3" xfId="22"/>
    <cellStyle name="40% - Akzent4" xfId="23"/>
    <cellStyle name="40% - Akzent5" xfId="24"/>
    <cellStyle name="40% - Akzent6" xfId="25"/>
    <cellStyle name="60% - Accent1" xfId="26"/>
    <cellStyle name="60% - Accent2" xfId="27"/>
    <cellStyle name="60% - Accent3" xfId="28"/>
    <cellStyle name="60% - Accent4" xfId="29"/>
    <cellStyle name="60% - Accent5" xfId="30"/>
    <cellStyle name="60% - Accent6" xfId="31"/>
    <cellStyle name="60% - Akzent1" xfId="32"/>
    <cellStyle name="60% - Akzent2" xfId="33"/>
    <cellStyle name="60% - Akzent3" xfId="34"/>
    <cellStyle name="60% - Akzent4" xfId="35"/>
    <cellStyle name="60% - Akzent5" xfId="36"/>
    <cellStyle name="60% - Akzent6" xfId="37"/>
    <cellStyle name="Accent1" xfId="38"/>
    <cellStyle name="Accent2" xfId="39"/>
    <cellStyle name="Accent3" xfId="40"/>
    <cellStyle name="Accent4" xfId="41"/>
    <cellStyle name="Accent5" xfId="42"/>
    <cellStyle name="Accent6" xfId="43"/>
    <cellStyle name="Akzent1" xfId="44"/>
    <cellStyle name="Akzent2" xfId="45"/>
    <cellStyle name="Akzent3" xfId="46"/>
    <cellStyle name="Akzent4" xfId="47"/>
    <cellStyle name="Akzent5" xfId="48"/>
    <cellStyle name="Akzent6" xfId="49"/>
    <cellStyle name="Ausgabe" xfId="50"/>
    <cellStyle name="Bad" xfId="51"/>
    <cellStyle name="Berechnung" xfId="52"/>
    <cellStyle name="Calculation" xfId="53"/>
    <cellStyle name="Check Cell" xfId="54"/>
    <cellStyle name="Eingabe" xfId="55"/>
    <cellStyle name="Ergebnis" xfId="56"/>
    <cellStyle name="Erklärender Text" xfId="57"/>
    <cellStyle name="Explanatory Text" xfId="58"/>
    <cellStyle name="Good" xfId="59"/>
    <cellStyle name="Gut" xfId="60"/>
    <cellStyle name="Heading 1" xfId="61"/>
    <cellStyle name="Heading 2" xfId="62"/>
    <cellStyle name="Heading 3" xfId="63"/>
    <cellStyle name="Heading 4" xfId="64"/>
    <cellStyle name="Input" xfId="65"/>
    <cellStyle name="Linked Cell" xfId="66"/>
    <cellStyle name="Neutral" xfId="67"/>
    <cellStyle name="Normál" xfId="0" builtinId="0"/>
    <cellStyle name="Normal 2" xfId="88"/>
    <cellStyle name="Normál 2" xfId="1"/>
    <cellStyle name="Normál 2 2" xfId="87"/>
    <cellStyle name="Normál_dani 2" xfId="68"/>
    <cellStyle name="Normál_dani_feladatok_magyar_20111017_vds_17_sch3" xfId="69"/>
    <cellStyle name="Normal_feladatok_g" xfId="70"/>
    <cellStyle name="Normál_ref_feladat 2" xfId="71"/>
    <cellStyle name="Note" xfId="72"/>
    <cellStyle name="Notiz" xfId="73"/>
    <cellStyle name="Output" xfId="74"/>
    <cellStyle name="Schlecht" xfId="75"/>
    <cellStyle name="Title" xfId="76"/>
    <cellStyle name="Total" xfId="77"/>
    <cellStyle name="Überschrift" xfId="78"/>
    <cellStyle name="Überschrift 1" xfId="79"/>
    <cellStyle name="Überschrift 2" xfId="80"/>
    <cellStyle name="Überschrift 3" xfId="81"/>
    <cellStyle name="Überschrift 4" xfId="82"/>
    <cellStyle name="Verknüpfte Zelle" xfId="83"/>
    <cellStyle name="Warnender Text" xfId="84"/>
    <cellStyle name="Warning Text" xfId="85"/>
    <cellStyle name="Zelle überprüfen" xfId="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D16"/>
  <sheetViews>
    <sheetView workbookViewId="0"/>
  </sheetViews>
  <sheetFormatPr defaultColWidth="9.140625" defaultRowHeight="12.75" x14ac:dyDescent="0.2"/>
  <cols>
    <col min="1" max="1" width="9.140625" style="4"/>
    <col min="2" max="2" width="42.140625" style="10" bestFit="1" customWidth="1"/>
    <col min="3" max="3" width="3.85546875" style="4" bestFit="1" customWidth="1"/>
    <col min="4" max="4" width="54.140625" style="10" bestFit="1" customWidth="1"/>
    <col min="5" max="5" width="22.42578125" style="4" bestFit="1" customWidth="1"/>
    <col min="6" max="6" width="6.140625" style="4" customWidth="1"/>
    <col min="7" max="16384" width="9.140625" style="4"/>
  </cols>
  <sheetData>
    <row r="1" spans="2:4" ht="38.25" x14ac:dyDescent="0.2">
      <c r="B1" s="1" t="s">
        <v>0</v>
      </c>
      <c r="C1" s="2"/>
      <c r="D1" s="3" t="s">
        <v>1</v>
      </c>
    </row>
    <row r="2" spans="2:4" ht="39.75" x14ac:dyDescent="0.2">
      <c r="B2" s="5" t="s">
        <v>2</v>
      </c>
      <c r="C2" s="6" t="s">
        <v>3</v>
      </c>
      <c r="D2" s="7" t="s">
        <v>4</v>
      </c>
    </row>
    <row r="3" spans="2:4" x14ac:dyDescent="0.2">
      <c r="B3" s="5" t="s">
        <v>5</v>
      </c>
      <c r="C3" s="6" t="s">
        <v>6</v>
      </c>
      <c r="D3" s="1"/>
    </row>
    <row r="4" spans="2:4" x14ac:dyDescent="0.2">
      <c r="B4" s="5" t="s">
        <v>7</v>
      </c>
      <c r="C4" s="6" t="s">
        <v>8</v>
      </c>
      <c r="D4" s="8"/>
    </row>
    <row r="5" spans="2:4" x14ac:dyDescent="0.2">
      <c r="B5" s="5" t="s">
        <v>9</v>
      </c>
      <c r="C5" s="6" t="s">
        <v>10</v>
      </c>
      <c r="D5" s="9"/>
    </row>
    <row r="6" spans="2:4" x14ac:dyDescent="0.2">
      <c r="B6" s="5" t="s">
        <v>11</v>
      </c>
      <c r="C6" s="6" t="s">
        <v>12</v>
      </c>
    </row>
    <row r="7" spans="2:4" ht="28.5" x14ac:dyDescent="0.2">
      <c r="B7" s="5" t="s">
        <v>13</v>
      </c>
      <c r="C7" s="6" t="s">
        <v>14</v>
      </c>
      <c r="D7" s="11" t="s">
        <v>15</v>
      </c>
    </row>
    <row r="8" spans="2:4" x14ac:dyDescent="0.2">
      <c r="B8" s="5" t="s">
        <v>16</v>
      </c>
      <c r="C8" s="6" t="s">
        <v>17</v>
      </c>
    </row>
    <row r="9" spans="2:4" ht="15" x14ac:dyDescent="0.2">
      <c r="B9" s="5" t="s">
        <v>18</v>
      </c>
      <c r="C9" s="6" t="s">
        <v>19</v>
      </c>
      <c r="D9" s="12" t="s">
        <v>20</v>
      </c>
    </row>
    <row r="10" spans="2:4" x14ac:dyDescent="0.2">
      <c r="B10" s="5" t="s">
        <v>21</v>
      </c>
      <c r="C10" s="6" t="s">
        <v>22</v>
      </c>
    </row>
    <row r="11" spans="2:4" x14ac:dyDescent="0.2">
      <c r="B11" s="13" t="s">
        <v>23</v>
      </c>
      <c r="C11" s="14" t="s">
        <v>24</v>
      </c>
    </row>
    <row r="12" spans="2:4" ht="38.25" x14ac:dyDescent="0.2">
      <c r="B12" s="15" t="s">
        <v>25</v>
      </c>
      <c r="D12" s="16"/>
    </row>
    <row r="13" spans="2:4" ht="63.75" x14ac:dyDescent="0.2">
      <c r="B13" s="17" t="s">
        <v>26</v>
      </c>
    </row>
    <row r="14" spans="2:4" ht="76.5" x14ac:dyDescent="0.2">
      <c r="B14" s="18" t="s">
        <v>27</v>
      </c>
    </row>
    <row r="15" spans="2:4" x14ac:dyDescent="0.2">
      <c r="B15" s="4"/>
    </row>
    <row r="16" spans="2:4" x14ac:dyDescent="0.2">
      <c r="B16" s="4"/>
    </row>
  </sheetData>
  <pageMargins left="0.78740157499999996" right="0.78740157499999996" top="0.984251969" bottom="0.984251969" header="0.5" footer="0.5"/>
  <pageSetup paperSize="9"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19"/>
  <sheetViews>
    <sheetView workbookViewId="0">
      <selection activeCell="C17" sqref="C17"/>
    </sheetView>
  </sheetViews>
  <sheetFormatPr defaultColWidth="9.140625" defaultRowHeight="15" x14ac:dyDescent="0.25"/>
  <cols>
    <col min="1" max="1" width="50.7109375" style="46" customWidth="1"/>
    <col min="2" max="2" width="10.5703125" style="20" bestFit="1" customWidth="1"/>
    <col min="3" max="3" width="5.42578125" style="49" customWidth="1"/>
    <col min="4" max="4" width="11.5703125" style="49" bestFit="1" customWidth="1"/>
    <col min="5" max="5" width="8.140625" style="52" bestFit="1" customWidth="1"/>
    <col min="6" max="6" width="7.7109375" style="19" bestFit="1" customWidth="1"/>
    <col min="7" max="8" width="10.42578125" style="19" bestFit="1" customWidth="1"/>
    <col min="9" max="9" width="11.140625" style="19" bestFit="1" customWidth="1"/>
    <col min="10" max="10" width="7" style="40" bestFit="1" customWidth="1"/>
    <col min="11" max="11" width="10" style="40" bestFit="1" customWidth="1"/>
    <col min="12" max="12" width="9.140625" style="40"/>
    <col min="13" max="13" width="13.28515625" style="40" customWidth="1"/>
    <col min="14" max="15" width="4" style="40" bestFit="1" customWidth="1"/>
    <col min="16" max="16" width="9.140625" style="40"/>
    <col min="17" max="17" width="10" style="40" bestFit="1" customWidth="1"/>
    <col min="18" max="18" width="16.7109375" style="40" bestFit="1" customWidth="1"/>
    <col min="19" max="19" width="8.140625" style="40" bestFit="1" customWidth="1"/>
    <col min="20" max="20" width="12" style="40" bestFit="1" customWidth="1"/>
    <col min="21" max="21" width="35.42578125" style="40" customWidth="1"/>
    <col min="22" max="22" width="2.85546875" style="40" bestFit="1" customWidth="1"/>
    <col min="23" max="23" width="11.28515625" style="40" bestFit="1" customWidth="1"/>
    <col min="24" max="24" width="12.28515625" style="40" bestFit="1" customWidth="1"/>
    <col min="25" max="25" width="7" style="40" bestFit="1" customWidth="1"/>
    <col min="26" max="26" width="10" style="40" bestFit="1" customWidth="1"/>
    <col min="27" max="28" width="9.140625" style="40"/>
    <col min="29" max="29" width="14.7109375" style="40" bestFit="1" customWidth="1"/>
    <col min="30" max="37" width="9.140625" style="40"/>
    <col min="38" max="16384" width="9.140625" style="20"/>
  </cols>
  <sheetData>
    <row r="1" spans="1:13" ht="51.75" x14ac:dyDescent="0.25">
      <c r="A1" s="41" t="s">
        <v>28</v>
      </c>
      <c r="B1" s="47"/>
      <c r="D1" s="50" t="s">
        <v>29</v>
      </c>
      <c r="E1" s="51"/>
      <c r="F1" s="51" t="s">
        <v>30</v>
      </c>
      <c r="G1" s="51" t="s">
        <v>31</v>
      </c>
      <c r="H1" s="51" t="s">
        <v>32</v>
      </c>
      <c r="I1" s="51" t="s">
        <v>33</v>
      </c>
      <c r="J1" s="40" t="s">
        <v>118</v>
      </c>
      <c r="K1" s="40" t="s">
        <v>119</v>
      </c>
    </row>
    <row r="2" spans="1:13" ht="51.75" x14ac:dyDescent="0.25">
      <c r="A2" s="42" t="s">
        <v>115</v>
      </c>
      <c r="B2" s="48"/>
      <c r="D2" s="49">
        <v>10</v>
      </c>
      <c r="F2" s="52">
        <v>1</v>
      </c>
      <c r="G2" s="52">
        <v>153</v>
      </c>
      <c r="H2" s="52">
        <v>160</v>
      </c>
      <c r="I2" s="52">
        <v>13</v>
      </c>
      <c r="J2" s="40">
        <f>(G2+H2)/2</f>
        <v>156.5</v>
      </c>
      <c r="K2" s="40">
        <f>I2/100</f>
        <v>0.13</v>
      </c>
      <c r="L2" s="40">
        <f>J2*K2</f>
        <v>20.345000000000002</v>
      </c>
      <c r="M2" s="40">
        <f>(J2-$L$12)^2*K2</f>
        <v>111.29918799999993</v>
      </c>
    </row>
    <row r="3" spans="1:13" ht="26.25" x14ac:dyDescent="0.25">
      <c r="A3" s="42" t="s">
        <v>34</v>
      </c>
      <c r="B3" s="47" t="s">
        <v>35</v>
      </c>
      <c r="C3" s="53" t="s">
        <v>36</v>
      </c>
      <c r="D3" s="54">
        <v>5</v>
      </c>
      <c r="F3" s="52">
        <v>2</v>
      </c>
      <c r="G3" s="52">
        <v>160</v>
      </c>
      <c r="H3" s="52">
        <v>167</v>
      </c>
      <c r="I3" s="52">
        <v>6</v>
      </c>
      <c r="J3" s="40">
        <f t="shared" ref="J3:J11" si="0">(G3+H3)/2</f>
        <v>163.5</v>
      </c>
      <c r="K3" s="40">
        <f t="shared" ref="K3:K11" si="1">I3/100</f>
        <v>0.06</v>
      </c>
      <c r="L3" s="40">
        <f t="shared" ref="L3:L11" si="2">J3*K3</f>
        <v>9.81</v>
      </c>
      <c r="M3" s="40">
        <f t="shared" ref="M3:M11" si="3">(J3-$L$12)^2*K3</f>
        <v>29.730455999999972</v>
      </c>
    </row>
    <row r="4" spans="1:13" x14ac:dyDescent="0.25">
      <c r="A4" s="42" t="s">
        <v>37</v>
      </c>
      <c r="B4" s="47"/>
      <c r="C4" s="53" t="s">
        <v>38</v>
      </c>
      <c r="D4" s="54">
        <v>5</v>
      </c>
      <c r="F4" s="52">
        <v>3</v>
      </c>
      <c r="G4" s="52">
        <v>167</v>
      </c>
      <c r="H4" s="52">
        <v>174</v>
      </c>
      <c r="I4" s="52">
        <v>15</v>
      </c>
      <c r="J4" s="40">
        <f t="shared" si="0"/>
        <v>170.5</v>
      </c>
      <c r="K4" s="40">
        <f t="shared" si="1"/>
        <v>0.15</v>
      </c>
      <c r="L4" s="40">
        <f t="shared" si="2"/>
        <v>25.574999999999999</v>
      </c>
      <c r="M4" s="40">
        <f>(J4-$L$12)^2*K4</f>
        <v>34.930139999999959</v>
      </c>
    </row>
    <row r="5" spans="1:13" x14ac:dyDescent="0.25">
      <c r="A5" s="42" t="s">
        <v>39</v>
      </c>
      <c r="B5" s="47"/>
      <c r="F5" s="52">
        <v>4</v>
      </c>
      <c r="G5" s="52">
        <v>174</v>
      </c>
      <c r="H5" s="52">
        <v>181</v>
      </c>
      <c r="I5" s="52">
        <v>9</v>
      </c>
      <c r="J5" s="40">
        <f t="shared" si="0"/>
        <v>177.5</v>
      </c>
      <c r="K5" s="40">
        <f t="shared" si="1"/>
        <v>0.09</v>
      </c>
      <c r="L5" s="40">
        <f t="shared" si="2"/>
        <v>15.975</v>
      </c>
      <c r="M5" s="40">
        <f t="shared" si="3"/>
        <v>6.1404839999999865</v>
      </c>
    </row>
    <row r="6" spans="1:13" x14ac:dyDescent="0.25">
      <c r="A6" s="42"/>
      <c r="B6" s="47"/>
      <c r="F6" s="52">
        <v>5</v>
      </c>
      <c r="G6" s="52">
        <v>181</v>
      </c>
      <c r="H6" s="52">
        <v>188</v>
      </c>
      <c r="I6" s="52">
        <v>12</v>
      </c>
      <c r="J6" s="40">
        <f t="shared" si="0"/>
        <v>184.5</v>
      </c>
      <c r="K6" s="40">
        <f t="shared" si="1"/>
        <v>0.12</v>
      </c>
      <c r="L6" s="40">
        <f t="shared" si="2"/>
        <v>22.14</v>
      </c>
      <c r="M6" s="40">
        <f t="shared" si="3"/>
        <v>0.19051199999999724</v>
      </c>
    </row>
    <row r="7" spans="1:13" ht="45.75" x14ac:dyDescent="0.25">
      <c r="A7" s="43" t="s">
        <v>40</v>
      </c>
      <c r="B7" s="47"/>
      <c r="F7" s="52">
        <v>6</v>
      </c>
      <c r="G7" s="52">
        <v>188</v>
      </c>
      <c r="H7" s="52">
        <v>195</v>
      </c>
      <c r="I7" s="52">
        <v>11</v>
      </c>
      <c r="J7" s="40">
        <f t="shared" si="0"/>
        <v>191.5</v>
      </c>
      <c r="K7" s="40">
        <f t="shared" si="1"/>
        <v>0.11</v>
      </c>
      <c r="L7" s="40">
        <f t="shared" si="2"/>
        <v>21.065000000000001</v>
      </c>
      <c r="M7" s="40">
        <f t="shared" si="3"/>
        <v>3.6242360000000118</v>
      </c>
    </row>
    <row r="8" spans="1:13" x14ac:dyDescent="0.25">
      <c r="A8" s="42"/>
      <c r="B8" s="47" t="s">
        <v>41</v>
      </c>
      <c r="F8" s="52">
        <v>7</v>
      </c>
      <c r="G8" s="52">
        <v>195</v>
      </c>
      <c r="H8" s="52">
        <v>202</v>
      </c>
      <c r="I8" s="52">
        <v>6</v>
      </c>
      <c r="J8" s="40">
        <f t="shared" si="0"/>
        <v>198.5</v>
      </c>
      <c r="K8" s="40">
        <f t="shared" si="1"/>
        <v>0.06</v>
      </c>
      <c r="L8" s="40">
        <f t="shared" si="2"/>
        <v>11.91</v>
      </c>
      <c r="M8" s="40">
        <f t="shared" si="3"/>
        <v>9.7384560000000135</v>
      </c>
    </row>
    <row r="9" spans="1:13" x14ac:dyDescent="0.25">
      <c r="A9" s="42"/>
      <c r="B9" s="47"/>
      <c r="F9" s="52">
        <v>8</v>
      </c>
      <c r="G9" s="52">
        <v>202</v>
      </c>
      <c r="H9" s="52">
        <v>209</v>
      </c>
      <c r="I9" s="52">
        <v>13</v>
      </c>
      <c r="J9" s="40">
        <f t="shared" si="0"/>
        <v>205.5</v>
      </c>
      <c r="K9" s="40">
        <f t="shared" si="1"/>
        <v>0.13</v>
      </c>
      <c r="L9" s="40">
        <f t="shared" si="2"/>
        <v>26.715</v>
      </c>
      <c r="M9" s="40">
        <f t="shared" si="3"/>
        <v>50.656788000000049</v>
      </c>
    </row>
    <row r="10" spans="1:13" x14ac:dyDescent="0.25">
      <c r="A10" s="42"/>
      <c r="B10" s="47"/>
      <c r="F10" s="52">
        <v>9</v>
      </c>
      <c r="G10" s="52">
        <v>209</v>
      </c>
      <c r="H10" s="52">
        <v>216</v>
      </c>
      <c r="I10" s="52">
        <v>10</v>
      </c>
      <c r="J10" s="40">
        <f t="shared" si="0"/>
        <v>212.5</v>
      </c>
      <c r="K10" s="40">
        <f t="shared" si="1"/>
        <v>0.1</v>
      </c>
      <c r="L10" s="40">
        <f t="shared" si="2"/>
        <v>21.25</v>
      </c>
      <c r="M10" s="40">
        <f t="shared" si="3"/>
        <v>71.502760000000052</v>
      </c>
    </row>
    <row r="11" spans="1:13" x14ac:dyDescent="0.25">
      <c r="A11" s="42"/>
      <c r="B11" s="47"/>
      <c r="F11" s="52">
        <v>10</v>
      </c>
      <c r="G11" s="52">
        <v>216</v>
      </c>
      <c r="H11" s="52">
        <v>223</v>
      </c>
      <c r="I11" s="52">
        <v>5</v>
      </c>
      <c r="J11" s="40">
        <f t="shared" si="0"/>
        <v>219.5</v>
      </c>
      <c r="K11" s="40">
        <f t="shared" si="1"/>
        <v>0.05</v>
      </c>
      <c r="L11" s="40">
        <f t="shared" si="2"/>
        <v>10.975000000000001</v>
      </c>
      <c r="M11" s="40">
        <f t="shared" si="3"/>
        <v>56.919380000000039</v>
      </c>
    </row>
    <row r="12" spans="1:13" x14ac:dyDescent="0.25">
      <c r="A12" s="42"/>
      <c r="B12" s="47"/>
      <c r="L12" s="40">
        <f>SUM(L2:L11)</f>
        <v>185.76</v>
      </c>
      <c r="M12" s="40">
        <f>SUM(M2:M11)</f>
        <v>374.73239999999998</v>
      </c>
    </row>
    <row r="13" spans="1:13" x14ac:dyDescent="0.25">
      <c r="A13" s="42"/>
      <c r="B13" s="47"/>
    </row>
    <row r="14" spans="1:13" ht="15.75" x14ac:dyDescent="0.25">
      <c r="A14" s="44" t="s">
        <v>42</v>
      </c>
      <c r="B14" s="47" t="s">
        <v>43</v>
      </c>
    </row>
    <row r="15" spans="1:13" x14ac:dyDescent="0.25">
      <c r="A15" s="45" t="s">
        <v>44</v>
      </c>
      <c r="B15" s="22">
        <f>L12</f>
        <v>185.76</v>
      </c>
    </row>
    <row r="16" spans="1:13" x14ac:dyDescent="0.25">
      <c r="A16" s="45" t="s">
        <v>45</v>
      </c>
      <c r="B16" s="22">
        <f>SQRT(M12)</f>
        <v>19.358006095670081</v>
      </c>
    </row>
    <row r="18" spans="2:2" x14ac:dyDescent="0.25">
      <c r="B18" s="21"/>
    </row>
    <row r="19" spans="2:2" x14ac:dyDescent="0.25">
      <c r="B19" s="21"/>
    </row>
  </sheetData>
  <sheetProtection formatCells="0"/>
  <pageMargins left="0.78740157499999996" right="0.78740157499999996" top="0.984251969" bottom="0.984251969" header="0.5" footer="0.5"/>
  <pageSetup paperSize="9"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7"/>
  <dimension ref="A1:AK25"/>
  <sheetViews>
    <sheetView tabSelected="1" workbookViewId="0">
      <selection activeCell="E20" sqref="E20"/>
    </sheetView>
  </sheetViews>
  <sheetFormatPr defaultRowHeight="15" x14ac:dyDescent="0.25"/>
  <cols>
    <col min="1" max="1" width="50.140625" style="60" bestFit="1" customWidth="1"/>
    <col min="2" max="2" width="8.42578125" style="26" bestFit="1" customWidth="1"/>
    <col min="3" max="3" width="3" style="64" bestFit="1" customWidth="1"/>
    <col min="4" max="4" width="11.28515625" style="64" bestFit="1" customWidth="1"/>
    <col min="5" max="5" width="12.28515625" style="64" bestFit="1" customWidth="1"/>
    <col min="6" max="6" width="11.140625" style="26" customWidth="1"/>
    <col min="7" max="7" width="9.85546875" style="26" customWidth="1"/>
    <col min="8" max="8" width="6.85546875" style="26" customWidth="1"/>
    <col min="9" max="9" width="5.5703125" style="26" customWidth="1"/>
    <col min="10" max="10" width="5.5703125" style="40" customWidth="1"/>
    <col min="11" max="11" width="5.140625" style="40" customWidth="1"/>
    <col min="12" max="12" width="5.5703125" style="40" bestFit="1" customWidth="1"/>
    <col min="13" max="13" width="6.42578125" style="40" customWidth="1"/>
    <col min="14" max="14" width="5.42578125" style="40" customWidth="1"/>
    <col min="15" max="15" width="4.7109375" style="40" customWidth="1"/>
    <col min="16" max="16" width="12" style="40" bestFit="1" customWidth="1"/>
    <col min="17" max="17" width="6.85546875" style="40" customWidth="1"/>
    <col min="18" max="18" width="13.5703125" style="40" customWidth="1"/>
    <col min="19" max="19" width="7.42578125" style="40" customWidth="1"/>
    <col min="20" max="20" width="11.28515625" style="40" customWidth="1"/>
    <col min="21" max="22" width="8" style="40" bestFit="1" customWidth="1"/>
    <col min="23" max="23" width="13.85546875" style="40" bestFit="1" customWidth="1"/>
    <col min="24" max="24" width="16.140625" style="40" bestFit="1" customWidth="1"/>
    <col min="25" max="25" width="7" style="40" bestFit="1" customWidth="1"/>
    <col min="26" max="26" width="2" style="40" bestFit="1" customWidth="1"/>
    <col min="27" max="27" width="11.5703125" style="40" bestFit="1" customWidth="1"/>
    <col min="28" max="28" width="7" style="40" bestFit="1" customWidth="1"/>
    <col min="29" max="29" width="12.28515625" style="40" bestFit="1" customWidth="1"/>
    <col min="30" max="37" width="9.140625" style="40"/>
    <col min="38" max="256" width="9.140625" style="26"/>
    <col min="257" max="257" width="50.140625" style="26" bestFit="1" customWidth="1"/>
    <col min="258" max="258" width="8.42578125" style="26" bestFit="1" customWidth="1"/>
    <col min="259" max="259" width="3" style="26" bestFit="1" customWidth="1"/>
    <col min="260" max="260" width="11.28515625" style="26" bestFit="1" customWidth="1"/>
    <col min="261" max="261" width="12.28515625" style="26" bestFit="1" customWidth="1"/>
    <col min="262" max="262" width="11.140625" style="26" customWidth="1"/>
    <col min="263" max="263" width="9.85546875" style="26" customWidth="1"/>
    <col min="264" max="264" width="6.85546875" style="26" customWidth="1"/>
    <col min="265" max="266" width="5.5703125" style="26" customWidth="1"/>
    <col min="267" max="267" width="5.140625" style="26" customWidth="1"/>
    <col min="268" max="268" width="5.5703125" style="26" bestFit="1" customWidth="1"/>
    <col min="269" max="269" width="6.42578125" style="26" customWidth="1"/>
    <col min="270" max="270" width="5.42578125" style="26" customWidth="1"/>
    <col min="271" max="271" width="4.7109375" style="26" customWidth="1"/>
    <col min="272" max="272" width="12" style="26" bestFit="1" customWidth="1"/>
    <col min="273" max="273" width="6.85546875" style="26" customWidth="1"/>
    <col min="274" max="274" width="13.5703125" style="26" customWidth="1"/>
    <col min="275" max="275" width="7.42578125" style="26" customWidth="1"/>
    <col min="276" max="276" width="11.28515625" style="26" customWidth="1"/>
    <col min="277" max="278" width="8" style="26" bestFit="1" customWidth="1"/>
    <col min="279" max="279" width="13.85546875" style="26" bestFit="1" customWidth="1"/>
    <col min="280" max="280" width="16.140625" style="26" bestFit="1" customWidth="1"/>
    <col min="281" max="281" width="7" style="26" bestFit="1" customWidth="1"/>
    <col min="282" max="282" width="2" style="26" bestFit="1" customWidth="1"/>
    <col min="283" max="283" width="11.5703125" style="26" bestFit="1" customWidth="1"/>
    <col min="284" max="284" width="7" style="26" bestFit="1" customWidth="1"/>
    <col min="285" max="285" width="12.28515625" style="26" bestFit="1" customWidth="1"/>
    <col min="286" max="512" width="9.140625" style="26"/>
    <col min="513" max="513" width="50.140625" style="26" bestFit="1" customWidth="1"/>
    <col min="514" max="514" width="8.42578125" style="26" bestFit="1" customWidth="1"/>
    <col min="515" max="515" width="3" style="26" bestFit="1" customWidth="1"/>
    <col min="516" max="516" width="11.28515625" style="26" bestFit="1" customWidth="1"/>
    <col min="517" max="517" width="12.28515625" style="26" bestFit="1" customWidth="1"/>
    <col min="518" max="518" width="11.140625" style="26" customWidth="1"/>
    <col min="519" max="519" width="9.85546875" style="26" customWidth="1"/>
    <col min="520" max="520" width="6.85546875" style="26" customWidth="1"/>
    <col min="521" max="522" width="5.5703125" style="26" customWidth="1"/>
    <col min="523" max="523" width="5.140625" style="26" customWidth="1"/>
    <col min="524" max="524" width="5.5703125" style="26" bestFit="1" customWidth="1"/>
    <col min="525" max="525" width="6.42578125" style="26" customWidth="1"/>
    <col min="526" max="526" width="5.42578125" style="26" customWidth="1"/>
    <col min="527" max="527" width="4.7109375" style="26" customWidth="1"/>
    <col min="528" max="528" width="12" style="26" bestFit="1" customWidth="1"/>
    <col min="529" max="529" width="6.85546875" style="26" customWidth="1"/>
    <col min="530" max="530" width="13.5703125" style="26" customWidth="1"/>
    <col min="531" max="531" width="7.42578125" style="26" customWidth="1"/>
    <col min="532" max="532" width="11.28515625" style="26" customWidth="1"/>
    <col min="533" max="534" width="8" style="26" bestFit="1" customWidth="1"/>
    <col min="535" max="535" width="13.85546875" style="26" bestFit="1" customWidth="1"/>
    <col min="536" max="536" width="16.140625" style="26" bestFit="1" customWidth="1"/>
    <col min="537" max="537" width="7" style="26" bestFit="1" customWidth="1"/>
    <col min="538" max="538" width="2" style="26" bestFit="1" customWidth="1"/>
    <col min="539" max="539" width="11.5703125" style="26" bestFit="1" customWidth="1"/>
    <col min="540" max="540" width="7" style="26" bestFit="1" customWidth="1"/>
    <col min="541" max="541" width="12.28515625" style="26" bestFit="1" customWidth="1"/>
    <col min="542" max="768" width="9.140625" style="26"/>
    <col min="769" max="769" width="50.140625" style="26" bestFit="1" customWidth="1"/>
    <col min="770" max="770" width="8.42578125" style="26" bestFit="1" customWidth="1"/>
    <col min="771" max="771" width="3" style="26" bestFit="1" customWidth="1"/>
    <col min="772" max="772" width="11.28515625" style="26" bestFit="1" customWidth="1"/>
    <col min="773" max="773" width="12.28515625" style="26" bestFit="1" customWidth="1"/>
    <col min="774" max="774" width="11.140625" style="26" customWidth="1"/>
    <col min="775" max="775" width="9.85546875" style="26" customWidth="1"/>
    <col min="776" max="776" width="6.85546875" style="26" customWidth="1"/>
    <col min="777" max="778" width="5.5703125" style="26" customWidth="1"/>
    <col min="779" max="779" width="5.140625" style="26" customWidth="1"/>
    <col min="780" max="780" width="5.5703125" style="26" bestFit="1" customWidth="1"/>
    <col min="781" max="781" width="6.42578125" style="26" customWidth="1"/>
    <col min="782" max="782" width="5.42578125" style="26" customWidth="1"/>
    <col min="783" max="783" width="4.7109375" style="26" customWidth="1"/>
    <col min="784" max="784" width="12" style="26" bestFit="1" customWidth="1"/>
    <col min="785" max="785" width="6.85546875" style="26" customWidth="1"/>
    <col min="786" max="786" width="13.5703125" style="26" customWidth="1"/>
    <col min="787" max="787" width="7.42578125" style="26" customWidth="1"/>
    <col min="788" max="788" width="11.28515625" style="26" customWidth="1"/>
    <col min="789" max="790" width="8" style="26" bestFit="1" customWidth="1"/>
    <col min="791" max="791" width="13.85546875" style="26" bestFit="1" customWidth="1"/>
    <col min="792" max="792" width="16.140625" style="26" bestFit="1" customWidth="1"/>
    <col min="793" max="793" width="7" style="26" bestFit="1" customWidth="1"/>
    <col min="794" max="794" width="2" style="26" bestFit="1" customWidth="1"/>
    <col min="795" max="795" width="11.5703125" style="26" bestFit="1" customWidth="1"/>
    <col min="796" max="796" width="7" style="26" bestFit="1" customWidth="1"/>
    <col min="797" max="797" width="12.28515625" style="26" bestFit="1" customWidth="1"/>
    <col min="798" max="1024" width="9.140625" style="26"/>
    <col min="1025" max="1025" width="50.140625" style="26" bestFit="1" customWidth="1"/>
    <col min="1026" max="1026" width="8.42578125" style="26" bestFit="1" customWidth="1"/>
    <col min="1027" max="1027" width="3" style="26" bestFit="1" customWidth="1"/>
    <col min="1028" max="1028" width="11.28515625" style="26" bestFit="1" customWidth="1"/>
    <col min="1029" max="1029" width="12.28515625" style="26" bestFit="1" customWidth="1"/>
    <col min="1030" max="1030" width="11.140625" style="26" customWidth="1"/>
    <col min="1031" max="1031" width="9.85546875" style="26" customWidth="1"/>
    <col min="1032" max="1032" width="6.85546875" style="26" customWidth="1"/>
    <col min="1033" max="1034" width="5.5703125" style="26" customWidth="1"/>
    <col min="1035" max="1035" width="5.140625" style="26" customWidth="1"/>
    <col min="1036" max="1036" width="5.5703125" style="26" bestFit="1" customWidth="1"/>
    <col min="1037" max="1037" width="6.42578125" style="26" customWidth="1"/>
    <col min="1038" max="1038" width="5.42578125" style="26" customWidth="1"/>
    <col min="1039" max="1039" width="4.7109375" style="26" customWidth="1"/>
    <col min="1040" max="1040" width="12" style="26" bestFit="1" customWidth="1"/>
    <col min="1041" max="1041" width="6.85546875" style="26" customWidth="1"/>
    <col min="1042" max="1042" width="13.5703125" style="26" customWidth="1"/>
    <col min="1043" max="1043" width="7.42578125" style="26" customWidth="1"/>
    <col min="1044" max="1044" width="11.28515625" style="26" customWidth="1"/>
    <col min="1045" max="1046" width="8" style="26" bestFit="1" customWidth="1"/>
    <col min="1047" max="1047" width="13.85546875" style="26" bestFit="1" customWidth="1"/>
    <col min="1048" max="1048" width="16.140625" style="26" bestFit="1" customWidth="1"/>
    <col min="1049" max="1049" width="7" style="26" bestFit="1" customWidth="1"/>
    <col min="1050" max="1050" width="2" style="26" bestFit="1" customWidth="1"/>
    <col min="1051" max="1051" width="11.5703125" style="26" bestFit="1" customWidth="1"/>
    <col min="1052" max="1052" width="7" style="26" bestFit="1" customWidth="1"/>
    <col min="1053" max="1053" width="12.28515625" style="26" bestFit="1" customWidth="1"/>
    <col min="1054" max="1280" width="9.140625" style="26"/>
    <col min="1281" max="1281" width="50.140625" style="26" bestFit="1" customWidth="1"/>
    <col min="1282" max="1282" width="8.42578125" style="26" bestFit="1" customWidth="1"/>
    <col min="1283" max="1283" width="3" style="26" bestFit="1" customWidth="1"/>
    <col min="1284" max="1284" width="11.28515625" style="26" bestFit="1" customWidth="1"/>
    <col min="1285" max="1285" width="12.28515625" style="26" bestFit="1" customWidth="1"/>
    <col min="1286" max="1286" width="11.140625" style="26" customWidth="1"/>
    <col min="1287" max="1287" width="9.85546875" style="26" customWidth="1"/>
    <col min="1288" max="1288" width="6.85546875" style="26" customWidth="1"/>
    <col min="1289" max="1290" width="5.5703125" style="26" customWidth="1"/>
    <col min="1291" max="1291" width="5.140625" style="26" customWidth="1"/>
    <col min="1292" max="1292" width="5.5703125" style="26" bestFit="1" customWidth="1"/>
    <col min="1293" max="1293" width="6.42578125" style="26" customWidth="1"/>
    <col min="1294" max="1294" width="5.42578125" style="26" customWidth="1"/>
    <col min="1295" max="1295" width="4.7109375" style="26" customWidth="1"/>
    <col min="1296" max="1296" width="12" style="26" bestFit="1" customWidth="1"/>
    <col min="1297" max="1297" width="6.85546875" style="26" customWidth="1"/>
    <col min="1298" max="1298" width="13.5703125" style="26" customWidth="1"/>
    <col min="1299" max="1299" width="7.42578125" style="26" customWidth="1"/>
    <col min="1300" max="1300" width="11.28515625" style="26" customWidth="1"/>
    <col min="1301" max="1302" width="8" style="26" bestFit="1" customWidth="1"/>
    <col min="1303" max="1303" width="13.85546875" style="26" bestFit="1" customWidth="1"/>
    <col min="1304" max="1304" width="16.140625" style="26" bestFit="1" customWidth="1"/>
    <col min="1305" max="1305" width="7" style="26" bestFit="1" customWidth="1"/>
    <col min="1306" max="1306" width="2" style="26" bestFit="1" customWidth="1"/>
    <col min="1307" max="1307" width="11.5703125" style="26" bestFit="1" customWidth="1"/>
    <col min="1308" max="1308" width="7" style="26" bestFit="1" customWidth="1"/>
    <col min="1309" max="1309" width="12.28515625" style="26" bestFit="1" customWidth="1"/>
    <col min="1310" max="1536" width="9.140625" style="26"/>
    <col min="1537" max="1537" width="50.140625" style="26" bestFit="1" customWidth="1"/>
    <col min="1538" max="1538" width="8.42578125" style="26" bestFit="1" customWidth="1"/>
    <col min="1539" max="1539" width="3" style="26" bestFit="1" customWidth="1"/>
    <col min="1540" max="1540" width="11.28515625" style="26" bestFit="1" customWidth="1"/>
    <col min="1541" max="1541" width="12.28515625" style="26" bestFit="1" customWidth="1"/>
    <col min="1542" max="1542" width="11.140625" style="26" customWidth="1"/>
    <col min="1543" max="1543" width="9.85546875" style="26" customWidth="1"/>
    <col min="1544" max="1544" width="6.85546875" style="26" customWidth="1"/>
    <col min="1545" max="1546" width="5.5703125" style="26" customWidth="1"/>
    <col min="1547" max="1547" width="5.140625" style="26" customWidth="1"/>
    <col min="1548" max="1548" width="5.5703125" style="26" bestFit="1" customWidth="1"/>
    <col min="1549" max="1549" width="6.42578125" style="26" customWidth="1"/>
    <col min="1550" max="1550" width="5.42578125" style="26" customWidth="1"/>
    <col min="1551" max="1551" width="4.7109375" style="26" customWidth="1"/>
    <col min="1552" max="1552" width="12" style="26" bestFit="1" customWidth="1"/>
    <col min="1553" max="1553" width="6.85546875" style="26" customWidth="1"/>
    <col min="1554" max="1554" width="13.5703125" style="26" customWidth="1"/>
    <col min="1555" max="1555" width="7.42578125" style="26" customWidth="1"/>
    <col min="1556" max="1556" width="11.28515625" style="26" customWidth="1"/>
    <col min="1557" max="1558" width="8" style="26" bestFit="1" customWidth="1"/>
    <col min="1559" max="1559" width="13.85546875" style="26" bestFit="1" customWidth="1"/>
    <col min="1560" max="1560" width="16.140625" style="26" bestFit="1" customWidth="1"/>
    <col min="1561" max="1561" width="7" style="26" bestFit="1" customWidth="1"/>
    <col min="1562" max="1562" width="2" style="26" bestFit="1" customWidth="1"/>
    <col min="1563" max="1563" width="11.5703125" style="26" bestFit="1" customWidth="1"/>
    <col min="1564" max="1564" width="7" style="26" bestFit="1" customWidth="1"/>
    <col min="1565" max="1565" width="12.28515625" style="26" bestFit="1" customWidth="1"/>
    <col min="1566" max="1792" width="9.140625" style="26"/>
    <col min="1793" max="1793" width="50.140625" style="26" bestFit="1" customWidth="1"/>
    <col min="1794" max="1794" width="8.42578125" style="26" bestFit="1" customWidth="1"/>
    <col min="1795" max="1795" width="3" style="26" bestFit="1" customWidth="1"/>
    <col min="1796" max="1796" width="11.28515625" style="26" bestFit="1" customWidth="1"/>
    <col min="1797" max="1797" width="12.28515625" style="26" bestFit="1" customWidth="1"/>
    <col min="1798" max="1798" width="11.140625" style="26" customWidth="1"/>
    <col min="1799" max="1799" width="9.85546875" style="26" customWidth="1"/>
    <col min="1800" max="1800" width="6.85546875" style="26" customWidth="1"/>
    <col min="1801" max="1802" width="5.5703125" style="26" customWidth="1"/>
    <col min="1803" max="1803" width="5.140625" style="26" customWidth="1"/>
    <col min="1804" max="1804" width="5.5703125" style="26" bestFit="1" customWidth="1"/>
    <col min="1805" max="1805" width="6.42578125" style="26" customWidth="1"/>
    <col min="1806" max="1806" width="5.42578125" style="26" customWidth="1"/>
    <col min="1807" max="1807" width="4.7109375" style="26" customWidth="1"/>
    <col min="1808" max="1808" width="12" style="26" bestFit="1" customWidth="1"/>
    <col min="1809" max="1809" width="6.85546875" style="26" customWidth="1"/>
    <col min="1810" max="1810" width="13.5703125" style="26" customWidth="1"/>
    <col min="1811" max="1811" width="7.42578125" style="26" customWidth="1"/>
    <col min="1812" max="1812" width="11.28515625" style="26" customWidth="1"/>
    <col min="1813" max="1814" width="8" style="26" bestFit="1" customWidth="1"/>
    <col min="1815" max="1815" width="13.85546875" style="26" bestFit="1" customWidth="1"/>
    <col min="1816" max="1816" width="16.140625" style="26" bestFit="1" customWidth="1"/>
    <col min="1817" max="1817" width="7" style="26" bestFit="1" customWidth="1"/>
    <col min="1818" max="1818" width="2" style="26" bestFit="1" customWidth="1"/>
    <col min="1819" max="1819" width="11.5703125" style="26" bestFit="1" customWidth="1"/>
    <col min="1820" max="1820" width="7" style="26" bestFit="1" customWidth="1"/>
    <col min="1821" max="1821" width="12.28515625" style="26" bestFit="1" customWidth="1"/>
    <col min="1822" max="2048" width="9.140625" style="26"/>
    <col min="2049" max="2049" width="50.140625" style="26" bestFit="1" customWidth="1"/>
    <col min="2050" max="2050" width="8.42578125" style="26" bestFit="1" customWidth="1"/>
    <col min="2051" max="2051" width="3" style="26" bestFit="1" customWidth="1"/>
    <col min="2052" max="2052" width="11.28515625" style="26" bestFit="1" customWidth="1"/>
    <col min="2053" max="2053" width="12.28515625" style="26" bestFit="1" customWidth="1"/>
    <col min="2054" max="2054" width="11.140625" style="26" customWidth="1"/>
    <col min="2055" max="2055" width="9.85546875" style="26" customWidth="1"/>
    <col min="2056" max="2056" width="6.85546875" style="26" customWidth="1"/>
    <col min="2057" max="2058" width="5.5703125" style="26" customWidth="1"/>
    <col min="2059" max="2059" width="5.140625" style="26" customWidth="1"/>
    <col min="2060" max="2060" width="5.5703125" style="26" bestFit="1" customWidth="1"/>
    <col min="2061" max="2061" width="6.42578125" style="26" customWidth="1"/>
    <col min="2062" max="2062" width="5.42578125" style="26" customWidth="1"/>
    <col min="2063" max="2063" width="4.7109375" style="26" customWidth="1"/>
    <col min="2064" max="2064" width="12" style="26" bestFit="1" customWidth="1"/>
    <col min="2065" max="2065" width="6.85546875" style="26" customWidth="1"/>
    <col min="2066" max="2066" width="13.5703125" style="26" customWidth="1"/>
    <col min="2067" max="2067" width="7.42578125" style="26" customWidth="1"/>
    <col min="2068" max="2068" width="11.28515625" style="26" customWidth="1"/>
    <col min="2069" max="2070" width="8" style="26" bestFit="1" customWidth="1"/>
    <col min="2071" max="2071" width="13.85546875" style="26" bestFit="1" customWidth="1"/>
    <col min="2072" max="2072" width="16.140625" style="26" bestFit="1" customWidth="1"/>
    <col min="2073" max="2073" width="7" style="26" bestFit="1" customWidth="1"/>
    <col min="2074" max="2074" width="2" style="26" bestFit="1" customWidth="1"/>
    <col min="2075" max="2075" width="11.5703125" style="26" bestFit="1" customWidth="1"/>
    <col min="2076" max="2076" width="7" style="26" bestFit="1" customWidth="1"/>
    <col min="2077" max="2077" width="12.28515625" style="26" bestFit="1" customWidth="1"/>
    <col min="2078" max="2304" width="9.140625" style="26"/>
    <col min="2305" max="2305" width="50.140625" style="26" bestFit="1" customWidth="1"/>
    <col min="2306" max="2306" width="8.42578125" style="26" bestFit="1" customWidth="1"/>
    <col min="2307" max="2307" width="3" style="26" bestFit="1" customWidth="1"/>
    <col min="2308" max="2308" width="11.28515625" style="26" bestFit="1" customWidth="1"/>
    <col min="2309" max="2309" width="12.28515625" style="26" bestFit="1" customWidth="1"/>
    <col min="2310" max="2310" width="11.140625" style="26" customWidth="1"/>
    <col min="2311" max="2311" width="9.85546875" style="26" customWidth="1"/>
    <col min="2312" max="2312" width="6.85546875" style="26" customWidth="1"/>
    <col min="2313" max="2314" width="5.5703125" style="26" customWidth="1"/>
    <col min="2315" max="2315" width="5.140625" style="26" customWidth="1"/>
    <col min="2316" max="2316" width="5.5703125" style="26" bestFit="1" customWidth="1"/>
    <col min="2317" max="2317" width="6.42578125" style="26" customWidth="1"/>
    <col min="2318" max="2318" width="5.42578125" style="26" customWidth="1"/>
    <col min="2319" max="2319" width="4.7109375" style="26" customWidth="1"/>
    <col min="2320" max="2320" width="12" style="26" bestFit="1" customWidth="1"/>
    <col min="2321" max="2321" width="6.85546875" style="26" customWidth="1"/>
    <col min="2322" max="2322" width="13.5703125" style="26" customWidth="1"/>
    <col min="2323" max="2323" width="7.42578125" style="26" customWidth="1"/>
    <col min="2324" max="2324" width="11.28515625" style="26" customWidth="1"/>
    <col min="2325" max="2326" width="8" style="26" bestFit="1" customWidth="1"/>
    <col min="2327" max="2327" width="13.85546875" style="26" bestFit="1" customWidth="1"/>
    <col min="2328" max="2328" width="16.140625" style="26" bestFit="1" customWidth="1"/>
    <col min="2329" max="2329" width="7" style="26" bestFit="1" customWidth="1"/>
    <col min="2330" max="2330" width="2" style="26" bestFit="1" customWidth="1"/>
    <col min="2331" max="2331" width="11.5703125" style="26" bestFit="1" customWidth="1"/>
    <col min="2332" max="2332" width="7" style="26" bestFit="1" customWidth="1"/>
    <col min="2333" max="2333" width="12.28515625" style="26" bestFit="1" customWidth="1"/>
    <col min="2334" max="2560" width="9.140625" style="26"/>
    <col min="2561" max="2561" width="50.140625" style="26" bestFit="1" customWidth="1"/>
    <col min="2562" max="2562" width="8.42578125" style="26" bestFit="1" customWidth="1"/>
    <col min="2563" max="2563" width="3" style="26" bestFit="1" customWidth="1"/>
    <col min="2564" max="2564" width="11.28515625" style="26" bestFit="1" customWidth="1"/>
    <col min="2565" max="2565" width="12.28515625" style="26" bestFit="1" customWidth="1"/>
    <col min="2566" max="2566" width="11.140625" style="26" customWidth="1"/>
    <col min="2567" max="2567" width="9.85546875" style="26" customWidth="1"/>
    <col min="2568" max="2568" width="6.85546875" style="26" customWidth="1"/>
    <col min="2569" max="2570" width="5.5703125" style="26" customWidth="1"/>
    <col min="2571" max="2571" width="5.140625" style="26" customWidth="1"/>
    <col min="2572" max="2572" width="5.5703125" style="26" bestFit="1" customWidth="1"/>
    <col min="2573" max="2573" width="6.42578125" style="26" customWidth="1"/>
    <col min="2574" max="2574" width="5.42578125" style="26" customWidth="1"/>
    <col min="2575" max="2575" width="4.7109375" style="26" customWidth="1"/>
    <col min="2576" max="2576" width="12" style="26" bestFit="1" customWidth="1"/>
    <col min="2577" max="2577" width="6.85546875" style="26" customWidth="1"/>
    <col min="2578" max="2578" width="13.5703125" style="26" customWidth="1"/>
    <col min="2579" max="2579" width="7.42578125" style="26" customWidth="1"/>
    <col min="2580" max="2580" width="11.28515625" style="26" customWidth="1"/>
    <col min="2581" max="2582" width="8" style="26" bestFit="1" customWidth="1"/>
    <col min="2583" max="2583" width="13.85546875" style="26" bestFit="1" customWidth="1"/>
    <col min="2584" max="2584" width="16.140625" style="26" bestFit="1" customWidth="1"/>
    <col min="2585" max="2585" width="7" style="26" bestFit="1" customWidth="1"/>
    <col min="2586" max="2586" width="2" style="26" bestFit="1" customWidth="1"/>
    <col min="2587" max="2587" width="11.5703125" style="26" bestFit="1" customWidth="1"/>
    <col min="2588" max="2588" width="7" style="26" bestFit="1" customWidth="1"/>
    <col min="2589" max="2589" width="12.28515625" style="26" bestFit="1" customWidth="1"/>
    <col min="2590" max="2816" width="9.140625" style="26"/>
    <col min="2817" max="2817" width="50.140625" style="26" bestFit="1" customWidth="1"/>
    <col min="2818" max="2818" width="8.42578125" style="26" bestFit="1" customWidth="1"/>
    <col min="2819" max="2819" width="3" style="26" bestFit="1" customWidth="1"/>
    <col min="2820" max="2820" width="11.28515625" style="26" bestFit="1" customWidth="1"/>
    <col min="2821" max="2821" width="12.28515625" style="26" bestFit="1" customWidth="1"/>
    <col min="2822" max="2822" width="11.140625" style="26" customWidth="1"/>
    <col min="2823" max="2823" width="9.85546875" style="26" customWidth="1"/>
    <col min="2824" max="2824" width="6.85546875" style="26" customWidth="1"/>
    <col min="2825" max="2826" width="5.5703125" style="26" customWidth="1"/>
    <col min="2827" max="2827" width="5.140625" style="26" customWidth="1"/>
    <col min="2828" max="2828" width="5.5703125" style="26" bestFit="1" customWidth="1"/>
    <col min="2829" max="2829" width="6.42578125" style="26" customWidth="1"/>
    <col min="2830" max="2830" width="5.42578125" style="26" customWidth="1"/>
    <col min="2831" max="2831" width="4.7109375" style="26" customWidth="1"/>
    <col min="2832" max="2832" width="12" style="26" bestFit="1" customWidth="1"/>
    <col min="2833" max="2833" width="6.85546875" style="26" customWidth="1"/>
    <col min="2834" max="2834" width="13.5703125" style="26" customWidth="1"/>
    <col min="2835" max="2835" width="7.42578125" style="26" customWidth="1"/>
    <col min="2836" max="2836" width="11.28515625" style="26" customWidth="1"/>
    <col min="2837" max="2838" width="8" style="26" bestFit="1" customWidth="1"/>
    <col min="2839" max="2839" width="13.85546875" style="26" bestFit="1" customWidth="1"/>
    <col min="2840" max="2840" width="16.140625" style="26" bestFit="1" customWidth="1"/>
    <col min="2841" max="2841" width="7" style="26" bestFit="1" customWidth="1"/>
    <col min="2842" max="2842" width="2" style="26" bestFit="1" customWidth="1"/>
    <col min="2843" max="2843" width="11.5703125" style="26" bestFit="1" customWidth="1"/>
    <col min="2844" max="2844" width="7" style="26" bestFit="1" customWidth="1"/>
    <col min="2845" max="2845" width="12.28515625" style="26" bestFit="1" customWidth="1"/>
    <col min="2846" max="3072" width="9.140625" style="26"/>
    <col min="3073" max="3073" width="50.140625" style="26" bestFit="1" customWidth="1"/>
    <col min="3074" max="3074" width="8.42578125" style="26" bestFit="1" customWidth="1"/>
    <col min="3075" max="3075" width="3" style="26" bestFit="1" customWidth="1"/>
    <col min="3076" max="3076" width="11.28515625" style="26" bestFit="1" customWidth="1"/>
    <col min="3077" max="3077" width="12.28515625" style="26" bestFit="1" customWidth="1"/>
    <col min="3078" max="3078" width="11.140625" style="26" customWidth="1"/>
    <col min="3079" max="3079" width="9.85546875" style="26" customWidth="1"/>
    <col min="3080" max="3080" width="6.85546875" style="26" customWidth="1"/>
    <col min="3081" max="3082" width="5.5703125" style="26" customWidth="1"/>
    <col min="3083" max="3083" width="5.140625" style="26" customWidth="1"/>
    <col min="3084" max="3084" width="5.5703125" style="26" bestFit="1" customWidth="1"/>
    <col min="3085" max="3085" width="6.42578125" style="26" customWidth="1"/>
    <col min="3086" max="3086" width="5.42578125" style="26" customWidth="1"/>
    <col min="3087" max="3087" width="4.7109375" style="26" customWidth="1"/>
    <col min="3088" max="3088" width="12" style="26" bestFit="1" customWidth="1"/>
    <col min="3089" max="3089" width="6.85546875" style="26" customWidth="1"/>
    <col min="3090" max="3090" width="13.5703125" style="26" customWidth="1"/>
    <col min="3091" max="3091" width="7.42578125" style="26" customWidth="1"/>
    <col min="3092" max="3092" width="11.28515625" style="26" customWidth="1"/>
    <col min="3093" max="3094" width="8" style="26" bestFit="1" customWidth="1"/>
    <col min="3095" max="3095" width="13.85546875" style="26" bestFit="1" customWidth="1"/>
    <col min="3096" max="3096" width="16.140625" style="26" bestFit="1" customWidth="1"/>
    <col min="3097" max="3097" width="7" style="26" bestFit="1" customWidth="1"/>
    <col min="3098" max="3098" width="2" style="26" bestFit="1" customWidth="1"/>
    <col min="3099" max="3099" width="11.5703125" style="26" bestFit="1" customWidth="1"/>
    <col min="3100" max="3100" width="7" style="26" bestFit="1" customWidth="1"/>
    <col min="3101" max="3101" width="12.28515625" style="26" bestFit="1" customWidth="1"/>
    <col min="3102" max="3328" width="9.140625" style="26"/>
    <col min="3329" max="3329" width="50.140625" style="26" bestFit="1" customWidth="1"/>
    <col min="3330" max="3330" width="8.42578125" style="26" bestFit="1" customWidth="1"/>
    <col min="3331" max="3331" width="3" style="26" bestFit="1" customWidth="1"/>
    <col min="3332" max="3332" width="11.28515625" style="26" bestFit="1" customWidth="1"/>
    <col min="3333" max="3333" width="12.28515625" style="26" bestFit="1" customWidth="1"/>
    <col min="3334" max="3334" width="11.140625" style="26" customWidth="1"/>
    <col min="3335" max="3335" width="9.85546875" style="26" customWidth="1"/>
    <col min="3336" max="3336" width="6.85546875" style="26" customWidth="1"/>
    <col min="3337" max="3338" width="5.5703125" style="26" customWidth="1"/>
    <col min="3339" max="3339" width="5.140625" style="26" customWidth="1"/>
    <col min="3340" max="3340" width="5.5703125" style="26" bestFit="1" customWidth="1"/>
    <col min="3341" max="3341" width="6.42578125" style="26" customWidth="1"/>
    <col min="3342" max="3342" width="5.42578125" style="26" customWidth="1"/>
    <col min="3343" max="3343" width="4.7109375" style="26" customWidth="1"/>
    <col min="3344" max="3344" width="12" style="26" bestFit="1" customWidth="1"/>
    <col min="3345" max="3345" width="6.85546875" style="26" customWidth="1"/>
    <col min="3346" max="3346" width="13.5703125" style="26" customWidth="1"/>
    <col min="3347" max="3347" width="7.42578125" style="26" customWidth="1"/>
    <col min="3348" max="3348" width="11.28515625" style="26" customWidth="1"/>
    <col min="3349" max="3350" width="8" style="26" bestFit="1" customWidth="1"/>
    <col min="3351" max="3351" width="13.85546875" style="26" bestFit="1" customWidth="1"/>
    <col min="3352" max="3352" width="16.140625" style="26" bestFit="1" customWidth="1"/>
    <col min="3353" max="3353" width="7" style="26" bestFit="1" customWidth="1"/>
    <col min="3354" max="3354" width="2" style="26" bestFit="1" customWidth="1"/>
    <col min="3355" max="3355" width="11.5703125" style="26" bestFit="1" customWidth="1"/>
    <col min="3356" max="3356" width="7" style="26" bestFit="1" customWidth="1"/>
    <col min="3357" max="3357" width="12.28515625" style="26" bestFit="1" customWidth="1"/>
    <col min="3358" max="3584" width="9.140625" style="26"/>
    <col min="3585" max="3585" width="50.140625" style="26" bestFit="1" customWidth="1"/>
    <col min="3586" max="3586" width="8.42578125" style="26" bestFit="1" customWidth="1"/>
    <col min="3587" max="3587" width="3" style="26" bestFit="1" customWidth="1"/>
    <col min="3588" max="3588" width="11.28515625" style="26" bestFit="1" customWidth="1"/>
    <col min="3589" max="3589" width="12.28515625" style="26" bestFit="1" customWidth="1"/>
    <col min="3590" max="3590" width="11.140625" style="26" customWidth="1"/>
    <col min="3591" max="3591" width="9.85546875" style="26" customWidth="1"/>
    <col min="3592" max="3592" width="6.85546875" style="26" customWidth="1"/>
    <col min="3593" max="3594" width="5.5703125" style="26" customWidth="1"/>
    <col min="3595" max="3595" width="5.140625" style="26" customWidth="1"/>
    <col min="3596" max="3596" width="5.5703125" style="26" bestFit="1" customWidth="1"/>
    <col min="3597" max="3597" width="6.42578125" style="26" customWidth="1"/>
    <col min="3598" max="3598" width="5.42578125" style="26" customWidth="1"/>
    <col min="3599" max="3599" width="4.7109375" style="26" customWidth="1"/>
    <col min="3600" max="3600" width="12" style="26" bestFit="1" customWidth="1"/>
    <col min="3601" max="3601" width="6.85546875" style="26" customWidth="1"/>
    <col min="3602" max="3602" width="13.5703125" style="26" customWidth="1"/>
    <col min="3603" max="3603" width="7.42578125" style="26" customWidth="1"/>
    <col min="3604" max="3604" width="11.28515625" style="26" customWidth="1"/>
    <col min="3605" max="3606" width="8" style="26" bestFit="1" customWidth="1"/>
    <col min="3607" max="3607" width="13.85546875" style="26" bestFit="1" customWidth="1"/>
    <col min="3608" max="3608" width="16.140625" style="26" bestFit="1" customWidth="1"/>
    <col min="3609" max="3609" width="7" style="26" bestFit="1" customWidth="1"/>
    <col min="3610" max="3610" width="2" style="26" bestFit="1" customWidth="1"/>
    <col min="3611" max="3611" width="11.5703125" style="26" bestFit="1" customWidth="1"/>
    <col min="3612" max="3612" width="7" style="26" bestFit="1" customWidth="1"/>
    <col min="3613" max="3613" width="12.28515625" style="26" bestFit="1" customWidth="1"/>
    <col min="3614" max="3840" width="9.140625" style="26"/>
    <col min="3841" max="3841" width="50.140625" style="26" bestFit="1" customWidth="1"/>
    <col min="3842" max="3842" width="8.42578125" style="26" bestFit="1" customWidth="1"/>
    <col min="3843" max="3843" width="3" style="26" bestFit="1" customWidth="1"/>
    <col min="3844" max="3844" width="11.28515625" style="26" bestFit="1" customWidth="1"/>
    <col min="3845" max="3845" width="12.28515625" style="26" bestFit="1" customWidth="1"/>
    <col min="3846" max="3846" width="11.140625" style="26" customWidth="1"/>
    <col min="3847" max="3847" width="9.85546875" style="26" customWidth="1"/>
    <col min="3848" max="3848" width="6.85546875" style="26" customWidth="1"/>
    <col min="3849" max="3850" width="5.5703125" style="26" customWidth="1"/>
    <col min="3851" max="3851" width="5.140625" style="26" customWidth="1"/>
    <col min="3852" max="3852" width="5.5703125" style="26" bestFit="1" customWidth="1"/>
    <col min="3853" max="3853" width="6.42578125" style="26" customWidth="1"/>
    <col min="3854" max="3854" width="5.42578125" style="26" customWidth="1"/>
    <col min="3855" max="3855" width="4.7109375" style="26" customWidth="1"/>
    <col min="3856" max="3856" width="12" style="26" bestFit="1" customWidth="1"/>
    <col min="3857" max="3857" width="6.85546875" style="26" customWidth="1"/>
    <col min="3858" max="3858" width="13.5703125" style="26" customWidth="1"/>
    <col min="3859" max="3859" width="7.42578125" style="26" customWidth="1"/>
    <col min="3860" max="3860" width="11.28515625" style="26" customWidth="1"/>
    <col min="3861" max="3862" width="8" style="26" bestFit="1" customWidth="1"/>
    <col min="3863" max="3863" width="13.85546875" style="26" bestFit="1" customWidth="1"/>
    <col min="3864" max="3864" width="16.140625" style="26" bestFit="1" customWidth="1"/>
    <col min="3865" max="3865" width="7" style="26" bestFit="1" customWidth="1"/>
    <col min="3866" max="3866" width="2" style="26" bestFit="1" customWidth="1"/>
    <col min="3867" max="3867" width="11.5703125" style="26" bestFit="1" customWidth="1"/>
    <col min="3868" max="3868" width="7" style="26" bestFit="1" customWidth="1"/>
    <col min="3869" max="3869" width="12.28515625" style="26" bestFit="1" customWidth="1"/>
    <col min="3870" max="4096" width="9.140625" style="26"/>
    <col min="4097" max="4097" width="50.140625" style="26" bestFit="1" customWidth="1"/>
    <col min="4098" max="4098" width="8.42578125" style="26" bestFit="1" customWidth="1"/>
    <col min="4099" max="4099" width="3" style="26" bestFit="1" customWidth="1"/>
    <col min="4100" max="4100" width="11.28515625" style="26" bestFit="1" customWidth="1"/>
    <col min="4101" max="4101" width="12.28515625" style="26" bestFit="1" customWidth="1"/>
    <col min="4102" max="4102" width="11.140625" style="26" customWidth="1"/>
    <col min="4103" max="4103" width="9.85546875" style="26" customWidth="1"/>
    <col min="4104" max="4104" width="6.85546875" style="26" customWidth="1"/>
    <col min="4105" max="4106" width="5.5703125" style="26" customWidth="1"/>
    <col min="4107" max="4107" width="5.140625" style="26" customWidth="1"/>
    <col min="4108" max="4108" width="5.5703125" style="26" bestFit="1" customWidth="1"/>
    <col min="4109" max="4109" width="6.42578125" style="26" customWidth="1"/>
    <col min="4110" max="4110" width="5.42578125" style="26" customWidth="1"/>
    <col min="4111" max="4111" width="4.7109375" style="26" customWidth="1"/>
    <col min="4112" max="4112" width="12" style="26" bestFit="1" customWidth="1"/>
    <col min="4113" max="4113" width="6.85546875" style="26" customWidth="1"/>
    <col min="4114" max="4114" width="13.5703125" style="26" customWidth="1"/>
    <col min="4115" max="4115" width="7.42578125" style="26" customWidth="1"/>
    <col min="4116" max="4116" width="11.28515625" style="26" customWidth="1"/>
    <col min="4117" max="4118" width="8" style="26" bestFit="1" customWidth="1"/>
    <col min="4119" max="4119" width="13.85546875" style="26" bestFit="1" customWidth="1"/>
    <col min="4120" max="4120" width="16.140625" style="26" bestFit="1" customWidth="1"/>
    <col min="4121" max="4121" width="7" style="26" bestFit="1" customWidth="1"/>
    <col min="4122" max="4122" width="2" style="26" bestFit="1" customWidth="1"/>
    <col min="4123" max="4123" width="11.5703125" style="26" bestFit="1" customWidth="1"/>
    <col min="4124" max="4124" width="7" style="26" bestFit="1" customWidth="1"/>
    <col min="4125" max="4125" width="12.28515625" style="26" bestFit="1" customWidth="1"/>
    <col min="4126" max="4352" width="9.140625" style="26"/>
    <col min="4353" max="4353" width="50.140625" style="26" bestFit="1" customWidth="1"/>
    <col min="4354" max="4354" width="8.42578125" style="26" bestFit="1" customWidth="1"/>
    <col min="4355" max="4355" width="3" style="26" bestFit="1" customWidth="1"/>
    <col min="4356" max="4356" width="11.28515625" style="26" bestFit="1" customWidth="1"/>
    <col min="4357" max="4357" width="12.28515625" style="26" bestFit="1" customWidth="1"/>
    <col min="4358" max="4358" width="11.140625" style="26" customWidth="1"/>
    <col min="4359" max="4359" width="9.85546875" style="26" customWidth="1"/>
    <col min="4360" max="4360" width="6.85546875" style="26" customWidth="1"/>
    <col min="4361" max="4362" width="5.5703125" style="26" customWidth="1"/>
    <col min="4363" max="4363" width="5.140625" style="26" customWidth="1"/>
    <col min="4364" max="4364" width="5.5703125" style="26" bestFit="1" customWidth="1"/>
    <col min="4365" max="4365" width="6.42578125" style="26" customWidth="1"/>
    <col min="4366" max="4366" width="5.42578125" style="26" customWidth="1"/>
    <col min="4367" max="4367" width="4.7109375" style="26" customWidth="1"/>
    <col min="4368" max="4368" width="12" style="26" bestFit="1" customWidth="1"/>
    <col min="4369" max="4369" width="6.85546875" style="26" customWidth="1"/>
    <col min="4370" max="4370" width="13.5703125" style="26" customWidth="1"/>
    <col min="4371" max="4371" width="7.42578125" style="26" customWidth="1"/>
    <col min="4372" max="4372" width="11.28515625" style="26" customWidth="1"/>
    <col min="4373" max="4374" width="8" style="26" bestFit="1" customWidth="1"/>
    <col min="4375" max="4375" width="13.85546875" style="26" bestFit="1" customWidth="1"/>
    <col min="4376" max="4376" width="16.140625" style="26" bestFit="1" customWidth="1"/>
    <col min="4377" max="4377" width="7" style="26" bestFit="1" customWidth="1"/>
    <col min="4378" max="4378" width="2" style="26" bestFit="1" customWidth="1"/>
    <col min="4379" max="4379" width="11.5703125" style="26" bestFit="1" customWidth="1"/>
    <col min="4380" max="4380" width="7" style="26" bestFit="1" customWidth="1"/>
    <col min="4381" max="4381" width="12.28515625" style="26" bestFit="1" customWidth="1"/>
    <col min="4382" max="4608" width="9.140625" style="26"/>
    <col min="4609" max="4609" width="50.140625" style="26" bestFit="1" customWidth="1"/>
    <col min="4610" max="4610" width="8.42578125" style="26" bestFit="1" customWidth="1"/>
    <col min="4611" max="4611" width="3" style="26" bestFit="1" customWidth="1"/>
    <col min="4612" max="4612" width="11.28515625" style="26" bestFit="1" customWidth="1"/>
    <col min="4613" max="4613" width="12.28515625" style="26" bestFit="1" customWidth="1"/>
    <col min="4614" max="4614" width="11.140625" style="26" customWidth="1"/>
    <col min="4615" max="4615" width="9.85546875" style="26" customWidth="1"/>
    <col min="4616" max="4616" width="6.85546875" style="26" customWidth="1"/>
    <col min="4617" max="4618" width="5.5703125" style="26" customWidth="1"/>
    <col min="4619" max="4619" width="5.140625" style="26" customWidth="1"/>
    <col min="4620" max="4620" width="5.5703125" style="26" bestFit="1" customWidth="1"/>
    <col min="4621" max="4621" width="6.42578125" style="26" customWidth="1"/>
    <col min="4622" max="4622" width="5.42578125" style="26" customWidth="1"/>
    <col min="4623" max="4623" width="4.7109375" style="26" customWidth="1"/>
    <col min="4624" max="4624" width="12" style="26" bestFit="1" customWidth="1"/>
    <col min="4625" max="4625" width="6.85546875" style="26" customWidth="1"/>
    <col min="4626" max="4626" width="13.5703125" style="26" customWidth="1"/>
    <col min="4627" max="4627" width="7.42578125" style="26" customWidth="1"/>
    <col min="4628" max="4628" width="11.28515625" style="26" customWidth="1"/>
    <col min="4629" max="4630" width="8" style="26" bestFit="1" customWidth="1"/>
    <col min="4631" max="4631" width="13.85546875" style="26" bestFit="1" customWidth="1"/>
    <col min="4632" max="4632" width="16.140625" style="26" bestFit="1" customWidth="1"/>
    <col min="4633" max="4633" width="7" style="26" bestFit="1" customWidth="1"/>
    <col min="4634" max="4634" width="2" style="26" bestFit="1" customWidth="1"/>
    <col min="4635" max="4635" width="11.5703125" style="26" bestFit="1" customWidth="1"/>
    <col min="4636" max="4636" width="7" style="26" bestFit="1" customWidth="1"/>
    <col min="4637" max="4637" width="12.28515625" style="26" bestFit="1" customWidth="1"/>
    <col min="4638" max="4864" width="9.140625" style="26"/>
    <col min="4865" max="4865" width="50.140625" style="26" bestFit="1" customWidth="1"/>
    <col min="4866" max="4866" width="8.42578125" style="26" bestFit="1" customWidth="1"/>
    <col min="4867" max="4867" width="3" style="26" bestFit="1" customWidth="1"/>
    <col min="4868" max="4868" width="11.28515625" style="26" bestFit="1" customWidth="1"/>
    <col min="4869" max="4869" width="12.28515625" style="26" bestFit="1" customWidth="1"/>
    <col min="4870" max="4870" width="11.140625" style="26" customWidth="1"/>
    <col min="4871" max="4871" width="9.85546875" style="26" customWidth="1"/>
    <col min="4872" max="4872" width="6.85546875" style="26" customWidth="1"/>
    <col min="4873" max="4874" width="5.5703125" style="26" customWidth="1"/>
    <col min="4875" max="4875" width="5.140625" style="26" customWidth="1"/>
    <col min="4876" max="4876" width="5.5703125" style="26" bestFit="1" customWidth="1"/>
    <col min="4877" max="4877" width="6.42578125" style="26" customWidth="1"/>
    <col min="4878" max="4878" width="5.42578125" style="26" customWidth="1"/>
    <col min="4879" max="4879" width="4.7109375" style="26" customWidth="1"/>
    <col min="4880" max="4880" width="12" style="26" bestFit="1" customWidth="1"/>
    <col min="4881" max="4881" width="6.85546875" style="26" customWidth="1"/>
    <col min="4882" max="4882" width="13.5703125" style="26" customWidth="1"/>
    <col min="4883" max="4883" width="7.42578125" style="26" customWidth="1"/>
    <col min="4884" max="4884" width="11.28515625" style="26" customWidth="1"/>
    <col min="4885" max="4886" width="8" style="26" bestFit="1" customWidth="1"/>
    <col min="4887" max="4887" width="13.85546875" style="26" bestFit="1" customWidth="1"/>
    <col min="4888" max="4888" width="16.140625" style="26" bestFit="1" customWidth="1"/>
    <col min="4889" max="4889" width="7" style="26" bestFit="1" customWidth="1"/>
    <col min="4890" max="4890" width="2" style="26" bestFit="1" customWidth="1"/>
    <col min="4891" max="4891" width="11.5703125" style="26" bestFit="1" customWidth="1"/>
    <col min="4892" max="4892" width="7" style="26" bestFit="1" customWidth="1"/>
    <col min="4893" max="4893" width="12.28515625" style="26" bestFit="1" customWidth="1"/>
    <col min="4894" max="5120" width="9.140625" style="26"/>
    <col min="5121" max="5121" width="50.140625" style="26" bestFit="1" customWidth="1"/>
    <col min="5122" max="5122" width="8.42578125" style="26" bestFit="1" customWidth="1"/>
    <col min="5123" max="5123" width="3" style="26" bestFit="1" customWidth="1"/>
    <col min="5124" max="5124" width="11.28515625" style="26" bestFit="1" customWidth="1"/>
    <col min="5125" max="5125" width="12.28515625" style="26" bestFit="1" customWidth="1"/>
    <col min="5126" max="5126" width="11.140625" style="26" customWidth="1"/>
    <col min="5127" max="5127" width="9.85546875" style="26" customWidth="1"/>
    <col min="5128" max="5128" width="6.85546875" style="26" customWidth="1"/>
    <col min="5129" max="5130" width="5.5703125" style="26" customWidth="1"/>
    <col min="5131" max="5131" width="5.140625" style="26" customWidth="1"/>
    <col min="5132" max="5132" width="5.5703125" style="26" bestFit="1" customWidth="1"/>
    <col min="5133" max="5133" width="6.42578125" style="26" customWidth="1"/>
    <col min="5134" max="5134" width="5.42578125" style="26" customWidth="1"/>
    <col min="5135" max="5135" width="4.7109375" style="26" customWidth="1"/>
    <col min="5136" max="5136" width="12" style="26" bestFit="1" customWidth="1"/>
    <col min="5137" max="5137" width="6.85546875" style="26" customWidth="1"/>
    <col min="5138" max="5138" width="13.5703125" style="26" customWidth="1"/>
    <col min="5139" max="5139" width="7.42578125" style="26" customWidth="1"/>
    <col min="5140" max="5140" width="11.28515625" style="26" customWidth="1"/>
    <col min="5141" max="5142" width="8" style="26" bestFit="1" customWidth="1"/>
    <col min="5143" max="5143" width="13.85546875" style="26" bestFit="1" customWidth="1"/>
    <col min="5144" max="5144" width="16.140625" style="26" bestFit="1" customWidth="1"/>
    <col min="5145" max="5145" width="7" style="26" bestFit="1" customWidth="1"/>
    <col min="5146" max="5146" width="2" style="26" bestFit="1" customWidth="1"/>
    <col min="5147" max="5147" width="11.5703125" style="26" bestFit="1" customWidth="1"/>
    <col min="5148" max="5148" width="7" style="26" bestFit="1" customWidth="1"/>
    <col min="5149" max="5149" width="12.28515625" style="26" bestFit="1" customWidth="1"/>
    <col min="5150" max="5376" width="9.140625" style="26"/>
    <col min="5377" max="5377" width="50.140625" style="26" bestFit="1" customWidth="1"/>
    <col min="5378" max="5378" width="8.42578125" style="26" bestFit="1" customWidth="1"/>
    <col min="5379" max="5379" width="3" style="26" bestFit="1" customWidth="1"/>
    <col min="5380" max="5380" width="11.28515625" style="26" bestFit="1" customWidth="1"/>
    <col min="5381" max="5381" width="12.28515625" style="26" bestFit="1" customWidth="1"/>
    <col min="5382" max="5382" width="11.140625" style="26" customWidth="1"/>
    <col min="5383" max="5383" width="9.85546875" style="26" customWidth="1"/>
    <col min="5384" max="5384" width="6.85546875" style="26" customWidth="1"/>
    <col min="5385" max="5386" width="5.5703125" style="26" customWidth="1"/>
    <col min="5387" max="5387" width="5.140625" style="26" customWidth="1"/>
    <col min="5388" max="5388" width="5.5703125" style="26" bestFit="1" customWidth="1"/>
    <col min="5389" max="5389" width="6.42578125" style="26" customWidth="1"/>
    <col min="5390" max="5390" width="5.42578125" style="26" customWidth="1"/>
    <col min="5391" max="5391" width="4.7109375" style="26" customWidth="1"/>
    <col min="5392" max="5392" width="12" style="26" bestFit="1" customWidth="1"/>
    <col min="5393" max="5393" width="6.85546875" style="26" customWidth="1"/>
    <col min="5394" max="5394" width="13.5703125" style="26" customWidth="1"/>
    <col min="5395" max="5395" width="7.42578125" style="26" customWidth="1"/>
    <col min="5396" max="5396" width="11.28515625" style="26" customWidth="1"/>
    <col min="5397" max="5398" width="8" style="26" bestFit="1" customWidth="1"/>
    <col min="5399" max="5399" width="13.85546875" style="26" bestFit="1" customWidth="1"/>
    <col min="5400" max="5400" width="16.140625" style="26" bestFit="1" customWidth="1"/>
    <col min="5401" max="5401" width="7" style="26" bestFit="1" customWidth="1"/>
    <col min="5402" max="5402" width="2" style="26" bestFit="1" customWidth="1"/>
    <col min="5403" max="5403" width="11.5703125" style="26" bestFit="1" customWidth="1"/>
    <col min="5404" max="5404" width="7" style="26" bestFit="1" customWidth="1"/>
    <col min="5405" max="5405" width="12.28515625" style="26" bestFit="1" customWidth="1"/>
    <col min="5406" max="5632" width="9.140625" style="26"/>
    <col min="5633" max="5633" width="50.140625" style="26" bestFit="1" customWidth="1"/>
    <col min="5634" max="5634" width="8.42578125" style="26" bestFit="1" customWidth="1"/>
    <col min="5635" max="5635" width="3" style="26" bestFit="1" customWidth="1"/>
    <col min="5636" max="5636" width="11.28515625" style="26" bestFit="1" customWidth="1"/>
    <col min="5637" max="5637" width="12.28515625" style="26" bestFit="1" customWidth="1"/>
    <col min="5638" max="5638" width="11.140625" style="26" customWidth="1"/>
    <col min="5639" max="5639" width="9.85546875" style="26" customWidth="1"/>
    <col min="5640" max="5640" width="6.85546875" style="26" customWidth="1"/>
    <col min="5641" max="5642" width="5.5703125" style="26" customWidth="1"/>
    <col min="5643" max="5643" width="5.140625" style="26" customWidth="1"/>
    <col min="5644" max="5644" width="5.5703125" style="26" bestFit="1" customWidth="1"/>
    <col min="5645" max="5645" width="6.42578125" style="26" customWidth="1"/>
    <col min="5646" max="5646" width="5.42578125" style="26" customWidth="1"/>
    <col min="5647" max="5647" width="4.7109375" style="26" customWidth="1"/>
    <col min="5648" max="5648" width="12" style="26" bestFit="1" customWidth="1"/>
    <col min="5649" max="5649" width="6.85546875" style="26" customWidth="1"/>
    <col min="5650" max="5650" width="13.5703125" style="26" customWidth="1"/>
    <col min="5651" max="5651" width="7.42578125" style="26" customWidth="1"/>
    <col min="5652" max="5652" width="11.28515625" style="26" customWidth="1"/>
    <col min="5653" max="5654" width="8" style="26" bestFit="1" customWidth="1"/>
    <col min="5655" max="5655" width="13.85546875" style="26" bestFit="1" customWidth="1"/>
    <col min="5656" max="5656" width="16.140625" style="26" bestFit="1" customWidth="1"/>
    <col min="5657" max="5657" width="7" style="26" bestFit="1" customWidth="1"/>
    <col min="5658" max="5658" width="2" style="26" bestFit="1" customWidth="1"/>
    <col min="5659" max="5659" width="11.5703125" style="26" bestFit="1" customWidth="1"/>
    <col min="5660" max="5660" width="7" style="26" bestFit="1" customWidth="1"/>
    <col min="5661" max="5661" width="12.28515625" style="26" bestFit="1" customWidth="1"/>
    <col min="5662" max="5888" width="9.140625" style="26"/>
    <col min="5889" max="5889" width="50.140625" style="26" bestFit="1" customWidth="1"/>
    <col min="5890" max="5890" width="8.42578125" style="26" bestFit="1" customWidth="1"/>
    <col min="5891" max="5891" width="3" style="26" bestFit="1" customWidth="1"/>
    <col min="5892" max="5892" width="11.28515625" style="26" bestFit="1" customWidth="1"/>
    <col min="5893" max="5893" width="12.28515625" style="26" bestFit="1" customWidth="1"/>
    <col min="5894" max="5894" width="11.140625" style="26" customWidth="1"/>
    <col min="5895" max="5895" width="9.85546875" style="26" customWidth="1"/>
    <col min="5896" max="5896" width="6.85546875" style="26" customWidth="1"/>
    <col min="5897" max="5898" width="5.5703125" style="26" customWidth="1"/>
    <col min="5899" max="5899" width="5.140625" style="26" customWidth="1"/>
    <col min="5900" max="5900" width="5.5703125" style="26" bestFit="1" customWidth="1"/>
    <col min="5901" max="5901" width="6.42578125" style="26" customWidth="1"/>
    <col min="5902" max="5902" width="5.42578125" style="26" customWidth="1"/>
    <col min="5903" max="5903" width="4.7109375" style="26" customWidth="1"/>
    <col min="5904" max="5904" width="12" style="26" bestFit="1" customWidth="1"/>
    <col min="5905" max="5905" width="6.85546875" style="26" customWidth="1"/>
    <col min="5906" max="5906" width="13.5703125" style="26" customWidth="1"/>
    <col min="5907" max="5907" width="7.42578125" style="26" customWidth="1"/>
    <col min="5908" max="5908" width="11.28515625" style="26" customWidth="1"/>
    <col min="5909" max="5910" width="8" style="26" bestFit="1" customWidth="1"/>
    <col min="5911" max="5911" width="13.85546875" style="26" bestFit="1" customWidth="1"/>
    <col min="5912" max="5912" width="16.140625" style="26" bestFit="1" customWidth="1"/>
    <col min="5913" max="5913" width="7" style="26" bestFit="1" customWidth="1"/>
    <col min="5914" max="5914" width="2" style="26" bestFit="1" customWidth="1"/>
    <col min="5915" max="5915" width="11.5703125" style="26" bestFit="1" customWidth="1"/>
    <col min="5916" max="5916" width="7" style="26" bestFit="1" customWidth="1"/>
    <col min="5917" max="5917" width="12.28515625" style="26" bestFit="1" customWidth="1"/>
    <col min="5918" max="6144" width="9.140625" style="26"/>
    <col min="6145" max="6145" width="50.140625" style="26" bestFit="1" customWidth="1"/>
    <col min="6146" max="6146" width="8.42578125" style="26" bestFit="1" customWidth="1"/>
    <col min="6147" max="6147" width="3" style="26" bestFit="1" customWidth="1"/>
    <col min="6148" max="6148" width="11.28515625" style="26" bestFit="1" customWidth="1"/>
    <col min="6149" max="6149" width="12.28515625" style="26" bestFit="1" customWidth="1"/>
    <col min="6150" max="6150" width="11.140625" style="26" customWidth="1"/>
    <col min="6151" max="6151" width="9.85546875" style="26" customWidth="1"/>
    <col min="6152" max="6152" width="6.85546875" style="26" customWidth="1"/>
    <col min="6153" max="6154" width="5.5703125" style="26" customWidth="1"/>
    <col min="6155" max="6155" width="5.140625" style="26" customWidth="1"/>
    <col min="6156" max="6156" width="5.5703125" style="26" bestFit="1" customWidth="1"/>
    <col min="6157" max="6157" width="6.42578125" style="26" customWidth="1"/>
    <col min="6158" max="6158" width="5.42578125" style="26" customWidth="1"/>
    <col min="6159" max="6159" width="4.7109375" style="26" customWidth="1"/>
    <col min="6160" max="6160" width="12" style="26" bestFit="1" customWidth="1"/>
    <col min="6161" max="6161" width="6.85546875" style="26" customWidth="1"/>
    <col min="6162" max="6162" width="13.5703125" style="26" customWidth="1"/>
    <col min="6163" max="6163" width="7.42578125" style="26" customWidth="1"/>
    <col min="6164" max="6164" width="11.28515625" style="26" customWidth="1"/>
    <col min="6165" max="6166" width="8" style="26" bestFit="1" customWidth="1"/>
    <col min="6167" max="6167" width="13.85546875" style="26" bestFit="1" customWidth="1"/>
    <col min="6168" max="6168" width="16.140625" style="26" bestFit="1" customWidth="1"/>
    <col min="6169" max="6169" width="7" style="26" bestFit="1" customWidth="1"/>
    <col min="6170" max="6170" width="2" style="26" bestFit="1" customWidth="1"/>
    <col min="6171" max="6171" width="11.5703125" style="26" bestFit="1" customWidth="1"/>
    <col min="6172" max="6172" width="7" style="26" bestFit="1" customWidth="1"/>
    <col min="6173" max="6173" width="12.28515625" style="26" bestFit="1" customWidth="1"/>
    <col min="6174" max="6400" width="9.140625" style="26"/>
    <col min="6401" max="6401" width="50.140625" style="26" bestFit="1" customWidth="1"/>
    <col min="6402" max="6402" width="8.42578125" style="26" bestFit="1" customWidth="1"/>
    <col min="6403" max="6403" width="3" style="26" bestFit="1" customWidth="1"/>
    <col min="6404" max="6404" width="11.28515625" style="26" bestFit="1" customWidth="1"/>
    <col min="6405" max="6405" width="12.28515625" style="26" bestFit="1" customWidth="1"/>
    <col min="6406" max="6406" width="11.140625" style="26" customWidth="1"/>
    <col min="6407" max="6407" width="9.85546875" style="26" customWidth="1"/>
    <col min="6408" max="6408" width="6.85546875" style="26" customWidth="1"/>
    <col min="6409" max="6410" width="5.5703125" style="26" customWidth="1"/>
    <col min="6411" max="6411" width="5.140625" style="26" customWidth="1"/>
    <col min="6412" max="6412" width="5.5703125" style="26" bestFit="1" customWidth="1"/>
    <col min="6413" max="6413" width="6.42578125" style="26" customWidth="1"/>
    <col min="6414" max="6414" width="5.42578125" style="26" customWidth="1"/>
    <col min="6415" max="6415" width="4.7109375" style="26" customWidth="1"/>
    <col min="6416" max="6416" width="12" style="26" bestFit="1" customWidth="1"/>
    <col min="6417" max="6417" width="6.85546875" style="26" customWidth="1"/>
    <col min="6418" max="6418" width="13.5703125" style="26" customWidth="1"/>
    <col min="6419" max="6419" width="7.42578125" style="26" customWidth="1"/>
    <col min="6420" max="6420" width="11.28515625" style="26" customWidth="1"/>
    <col min="6421" max="6422" width="8" style="26" bestFit="1" customWidth="1"/>
    <col min="6423" max="6423" width="13.85546875" style="26" bestFit="1" customWidth="1"/>
    <col min="6424" max="6424" width="16.140625" style="26" bestFit="1" customWidth="1"/>
    <col min="6425" max="6425" width="7" style="26" bestFit="1" customWidth="1"/>
    <col min="6426" max="6426" width="2" style="26" bestFit="1" customWidth="1"/>
    <col min="6427" max="6427" width="11.5703125" style="26" bestFit="1" customWidth="1"/>
    <col min="6428" max="6428" width="7" style="26" bestFit="1" customWidth="1"/>
    <col min="6429" max="6429" width="12.28515625" style="26" bestFit="1" customWidth="1"/>
    <col min="6430" max="6656" width="9.140625" style="26"/>
    <col min="6657" max="6657" width="50.140625" style="26" bestFit="1" customWidth="1"/>
    <col min="6658" max="6658" width="8.42578125" style="26" bestFit="1" customWidth="1"/>
    <col min="6659" max="6659" width="3" style="26" bestFit="1" customWidth="1"/>
    <col min="6660" max="6660" width="11.28515625" style="26" bestFit="1" customWidth="1"/>
    <col min="6661" max="6661" width="12.28515625" style="26" bestFit="1" customWidth="1"/>
    <col min="6662" max="6662" width="11.140625" style="26" customWidth="1"/>
    <col min="6663" max="6663" width="9.85546875" style="26" customWidth="1"/>
    <col min="6664" max="6664" width="6.85546875" style="26" customWidth="1"/>
    <col min="6665" max="6666" width="5.5703125" style="26" customWidth="1"/>
    <col min="6667" max="6667" width="5.140625" style="26" customWidth="1"/>
    <col min="6668" max="6668" width="5.5703125" style="26" bestFit="1" customWidth="1"/>
    <col min="6669" max="6669" width="6.42578125" style="26" customWidth="1"/>
    <col min="6670" max="6670" width="5.42578125" style="26" customWidth="1"/>
    <col min="6671" max="6671" width="4.7109375" style="26" customWidth="1"/>
    <col min="6672" max="6672" width="12" style="26" bestFit="1" customWidth="1"/>
    <col min="6673" max="6673" width="6.85546875" style="26" customWidth="1"/>
    <col min="6674" max="6674" width="13.5703125" style="26" customWidth="1"/>
    <col min="6675" max="6675" width="7.42578125" style="26" customWidth="1"/>
    <col min="6676" max="6676" width="11.28515625" style="26" customWidth="1"/>
    <col min="6677" max="6678" width="8" style="26" bestFit="1" customWidth="1"/>
    <col min="6679" max="6679" width="13.85546875" style="26" bestFit="1" customWidth="1"/>
    <col min="6680" max="6680" width="16.140625" style="26" bestFit="1" customWidth="1"/>
    <col min="6681" max="6681" width="7" style="26" bestFit="1" customWidth="1"/>
    <col min="6682" max="6682" width="2" style="26" bestFit="1" customWidth="1"/>
    <col min="6683" max="6683" width="11.5703125" style="26" bestFit="1" customWidth="1"/>
    <col min="6684" max="6684" width="7" style="26" bestFit="1" customWidth="1"/>
    <col min="6685" max="6685" width="12.28515625" style="26" bestFit="1" customWidth="1"/>
    <col min="6686" max="6912" width="9.140625" style="26"/>
    <col min="6913" max="6913" width="50.140625" style="26" bestFit="1" customWidth="1"/>
    <col min="6914" max="6914" width="8.42578125" style="26" bestFit="1" customWidth="1"/>
    <col min="6915" max="6915" width="3" style="26" bestFit="1" customWidth="1"/>
    <col min="6916" max="6916" width="11.28515625" style="26" bestFit="1" customWidth="1"/>
    <col min="6917" max="6917" width="12.28515625" style="26" bestFit="1" customWidth="1"/>
    <col min="6918" max="6918" width="11.140625" style="26" customWidth="1"/>
    <col min="6919" max="6919" width="9.85546875" style="26" customWidth="1"/>
    <col min="6920" max="6920" width="6.85546875" style="26" customWidth="1"/>
    <col min="6921" max="6922" width="5.5703125" style="26" customWidth="1"/>
    <col min="6923" max="6923" width="5.140625" style="26" customWidth="1"/>
    <col min="6924" max="6924" width="5.5703125" style="26" bestFit="1" customWidth="1"/>
    <col min="6925" max="6925" width="6.42578125" style="26" customWidth="1"/>
    <col min="6926" max="6926" width="5.42578125" style="26" customWidth="1"/>
    <col min="6927" max="6927" width="4.7109375" style="26" customWidth="1"/>
    <col min="6928" max="6928" width="12" style="26" bestFit="1" customWidth="1"/>
    <col min="6929" max="6929" width="6.85546875" style="26" customWidth="1"/>
    <col min="6930" max="6930" width="13.5703125" style="26" customWidth="1"/>
    <col min="6931" max="6931" width="7.42578125" style="26" customWidth="1"/>
    <col min="6932" max="6932" width="11.28515625" style="26" customWidth="1"/>
    <col min="6933" max="6934" width="8" style="26" bestFit="1" customWidth="1"/>
    <col min="6935" max="6935" width="13.85546875" style="26" bestFit="1" customWidth="1"/>
    <col min="6936" max="6936" width="16.140625" style="26" bestFit="1" customWidth="1"/>
    <col min="6937" max="6937" width="7" style="26" bestFit="1" customWidth="1"/>
    <col min="6938" max="6938" width="2" style="26" bestFit="1" customWidth="1"/>
    <col min="6939" max="6939" width="11.5703125" style="26" bestFit="1" customWidth="1"/>
    <col min="6940" max="6940" width="7" style="26" bestFit="1" customWidth="1"/>
    <col min="6941" max="6941" width="12.28515625" style="26" bestFit="1" customWidth="1"/>
    <col min="6942" max="7168" width="9.140625" style="26"/>
    <col min="7169" max="7169" width="50.140625" style="26" bestFit="1" customWidth="1"/>
    <col min="7170" max="7170" width="8.42578125" style="26" bestFit="1" customWidth="1"/>
    <col min="7171" max="7171" width="3" style="26" bestFit="1" customWidth="1"/>
    <col min="7172" max="7172" width="11.28515625" style="26" bestFit="1" customWidth="1"/>
    <col min="7173" max="7173" width="12.28515625" style="26" bestFit="1" customWidth="1"/>
    <col min="7174" max="7174" width="11.140625" style="26" customWidth="1"/>
    <col min="7175" max="7175" width="9.85546875" style="26" customWidth="1"/>
    <col min="7176" max="7176" width="6.85546875" style="26" customWidth="1"/>
    <col min="7177" max="7178" width="5.5703125" style="26" customWidth="1"/>
    <col min="7179" max="7179" width="5.140625" style="26" customWidth="1"/>
    <col min="7180" max="7180" width="5.5703125" style="26" bestFit="1" customWidth="1"/>
    <col min="7181" max="7181" width="6.42578125" style="26" customWidth="1"/>
    <col min="7182" max="7182" width="5.42578125" style="26" customWidth="1"/>
    <col min="7183" max="7183" width="4.7109375" style="26" customWidth="1"/>
    <col min="7184" max="7184" width="12" style="26" bestFit="1" customWidth="1"/>
    <col min="7185" max="7185" width="6.85546875" style="26" customWidth="1"/>
    <col min="7186" max="7186" width="13.5703125" style="26" customWidth="1"/>
    <col min="7187" max="7187" width="7.42578125" style="26" customWidth="1"/>
    <col min="7188" max="7188" width="11.28515625" style="26" customWidth="1"/>
    <col min="7189" max="7190" width="8" style="26" bestFit="1" customWidth="1"/>
    <col min="7191" max="7191" width="13.85546875" style="26" bestFit="1" customWidth="1"/>
    <col min="7192" max="7192" width="16.140625" style="26" bestFit="1" customWidth="1"/>
    <col min="7193" max="7193" width="7" style="26" bestFit="1" customWidth="1"/>
    <col min="7194" max="7194" width="2" style="26" bestFit="1" customWidth="1"/>
    <col min="7195" max="7195" width="11.5703125" style="26" bestFit="1" customWidth="1"/>
    <col min="7196" max="7196" width="7" style="26" bestFit="1" customWidth="1"/>
    <col min="7197" max="7197" width="12.28515625" style="26" bestFit="1" customWidth="1"/>
    <col min="7198" max="7424" width="9.140625" style="26"/>
    <col min="7425" max="7425" width="50.140625" style="26" bestFit="1" customWidth="1"/>
    <col min="7426" max="7426" width="8.42578125" style="26" bestFit="1" customWidth="1"/>
    <col min="7427" max="7427" width="3" style="26" bestFit="1" customWidth="1"/>
    <col min="7428" max="7428" width="11.28515625" style="26" bestFit="1" customWidth="1"/>
    <col min="7429" max="7429" width="12.28515625" style="26" bestFit="1" customWidth="1"/>
    <col min="7430" max="7430" width="11.140625" style="26" customWidth="1"/>
    <col min="7431" max="7431" width="9.85546875" style="26" customWidth="1"/>
    <col min="7432" max="7432" width="6.85546875" style="26" customWidth="1"/>
    <col min="7433" max="7434" width="5.5703125" style="26" customWidth="1"/>
    <col min="7435" max="7435" width="5.140625" style="26" customWidth="1"/>
    <col min="7436" max="7436" width="5.5703125" style="26" bestFit="1" customWidth="1"/>
    <col min="7437" max="7437" width="6.42578125" style="26" customWidth="1"/>
    <col min="7438" max="7438" width="5.42578125" style="26" customWidth="1"/>
    <col min="7439" max="7439" width="4.7109375" style="26" customWidth="1"/>
    <col min="7440" max="7440" width="12" style="26" bestFit="1" customWidth="1"/>
    <col min="7441" max="7441" width="6.85546875" style="26" customWidth="1"/>
    <col min="7442" max="7442" width="13.5703125" style="26" customWidth="1"/>
    <col min="7443" max="7443" width="7.42578125" style="26" customWidth="1"/>
    <col min="7444" max="7444" width="11.28515625" style="26" customWidth="1"/>
    <col min="7445" max="7446" width="8" style="26" bestFit="1" customWidth="1"/>
    <col min="7447" max="7447" width="13.85546875" style="26" bestFit="1" customWidth="1"/>
    <col min="7448" max="7448" width="16.140625" style="26" bestFit="1" customWidth="1"/>
    <col min="7449" max="7449" width="7" style="26" bestFit="1" customWidth="1"/>
    <col min="7450" max="7450" width="2" style="26" bestFit="1" customWidth="1"/>
    <col min="7451" max="7451" width="11.5703125" style="26" bestFit="1" customWidth="1"/>
    <col min="7452" max="7452" width="7" style="26" bestFit="1" customWidth="1"/>
    <col min="7453" max="7453" width="12.28515625" style="26" bestFit="1" customWidth="1"/>
    <col min="7454" max="7680" width="9.140625" style="26"/>
    <col min="7681" max="7681" width="50.140625" style="26" bestFit="1" customWidth="1"/>
    <col min="7682" max="7682" width="8.42578125" style="26" bestFit="1" customWidth="1"/>
    <col min="7683" max="7683" width="3" style="26" bestFit="1" customWidth="1"/>
    <col min="7684" max="7684" width="11.28515625" style="26" bestFit="1" customWidth="1"/>
    <col min="7685" max="7685" width="12.28515625" style="26" bestFit="1" customWidth="1"/>
    <col min="7686" max="7686" width="11.140625" style="26" customWidth="1"/>
    <col min="7687" max="7687" width="9.85546875" style="26" customWidth="1"/>
    <col min="7688" max="7688" width="6.85546875" style="26" customWidth="1"/>
    <col min="7689" max="7690" width="5.5703125" style="26" customWidth="1"/>
    <col min="7691" max="7691" width="5.140625" style="26" customWidth="1"/>
    <col min="7692" max="7692" width="5.5703125" style="26" bestFit="1" customWidth="1"/>
    <col min="7693" max="7693" width="6.42578125" style="26" customWidth="1"/>
    <col min="7694" max="7694" width="5.42578125" style="26" customWidth="1"/>
    <col min="7695" max="7695" width="4.7109375" style="26" customWidth="1"/>
    <col min="7696" max="7696" width="12" style="26" bestFit="1" customWidth="1"/>
    <col min="7697" max="7697" width="6.85546875" style="26" customWidth="1"/>
    <col min="7698" max="7698" width="13.5703125" style="26" customWidth="1"/>
    <col min="7699" max="7699" width="7.42578125" style="26" customWidth="1"/>
    <col min="7700" max="7700" width="11.28515625" style="26" customWidth="1"/>
    <col min="7701" max="7702" width="8" style="26" bestFit="1" customWidth="1"/>
    <col min="7703" max="7703" width="13.85546875" style="26" bestFit="1" customWidth="1"/>
    <col min="7704" max="7704" width="16.140625" style="26" bestFit="1" customWidth="1"/>
    <col min="7705" max="7705" width="7" style="26" bestFit="1" customWidth="1"/>
    <col min="7706" max="7706" width="2" style="26" bestFit="1" customWidth="1"/>
    <col min="7707" max="7707" width="11.5703125" style="26" bestFit="1" customWidth="1"/>
    <col min="7708" max="7708" width="7" style="26" bestFit="1" customWidth="1"/>
    <col min="7709" max="7709" width="12.28515625" style="26" bestFit="1" customWidth="1"/>
    <col min="7710" max="7936" width="9.140625" style="26"/>
    <col min="7937" max="7937" width="50.140625" style="26" bestFit="1" customWidth="1"/>
    <col min="7938" max="7938" width="8.42578125" style="26" bestFit="1" customWidth="1"/>
    <col min="7939" max="7939" width="3" style="26" bestFit="1" customWidth="1"/>
    <col min="7940" max="7940" width="11.28515625" style="26" bestFit="1" customWidth="1"/>
    <col min="7941" max="7941" width="12.28515625" style="26" bestFit="1" customWidth="1"/>
    <col min="7942" max="7942" width="11.140625" style="26" customWidth="1"/>
    <col min="7943" max="7943" width="9.85546875" style="26" customWidth="1"/>
    <col min="7944" max="7944" width="6.85546875" style="26" customWidth="1"/>
    <col min="7945" max="7946" width="5.5703125" style="26" customWidth="1"/>
    <col min="7947" max="7947" width="5.140625" style="26" customWidth="1"/>
    <col min="7948" max="7948" width="5.5703125" style="26" bestFit="1" customWidth="1"/>
    <col min="7949" max="7949" width="6.42578125" style="26" customWidth="1"/>
    <col min="7950" max="7950" width="5.42578125" style="26" customWidth="1"/>
    <col min="7951" max="7951" width="4.7109375" style="26" customWidth="1"/>
    <col min="7952" max="7952" width="12" style="26" bestFit="1" customWidth="1"/>
    <col min="7953" max="7953" width="6.85546875" style="26" customWidth="1"/>
    <col min="7954" max="7954" width="13.5703125" style="26" customWidth="1"/>
    <col min="7955" max="7955" width="7.42578125" style="26" customWidth="1"/>
    <col min="7956" max="7956" width="11.28515625" style="26" customWidth="1"/>
    <col min="7957" max="7958" width="8" style="26" bestFit="1" customWidth="1"/>
    <col min="7959" max="7959" width="13.85546875" style="26" bestFit="1" customWidth="1"/>
    <col min="7960" max="7960" width="16.140625" style="26" bestFit="1" customWidth="1"/>
    <col min="7961" max="7961" width="7" style="26" bestFit="1" customWidth="1"/>
    <col min="7962" max="7962" width="2" style="26" bestFit="1" customWidth="1"/>
    <col min="7963" max="7963" width="11.5703125" style="26" bestFit="1" customWidth="1"/>
    <col min="7964" max="7964" width="7" style="26" bestFit="1" customWidth="1"/>
    <col min="7965" max="7965" width="12.28515625" style="26" bestFit="1" customWidth="1"/>
    <col min="7966" max="8192" width="9.140625" style="26"/>
    <col min="8193" max="8193" width="50.140625" style="26" bestFit="1" customWidth="1"/>
    <col min="8194" max="8194" width="8.42578125" style="26" bestFit="1" customWidth="1"/>
    <col min="8195" max="8195" width="3" style="26" bestFit="1" customWidth="1"/>
    <col min="8196" max="8196" width="11.28515625" style="26" bestFit="1" customWidth="1"/>
    <col min="8197" max="8197" width="12.28515625" style="26" bestFit="1" customWidth="1"/>
    <col min="8198" max="8198" width="11.140625" style="26" customWidth="1"/>
    <col min="8199" max="8199" width="9.85546875" style="26" customWidth="1"/>
    <col min="8200" max="8200" width="6.85546875" style="26" customWidth="1"/>
    <col min="8201" max="8202" width="5.5703125" style="26" customWidth="1"/>
    <col min="8203" max="8203" width="5.140625" style="26" customWidth="1"/>
    <col min="8204" max="8204" width="5.5703125" style="26" bestFit="1" customWidth="1"/>
    <col min="8205" max="8205" width="6.42578125" style="26" customWidth="1"/>
    <col min="8206" max="8206" width="5.42578125" style="26" customWidth="1"/>
    <col min="8207" max="8207" width="4.7109375" style="26" customWidth="1"/>
    <col min="8208" max="8208" width="12" style="26" bestFit="1" customWidth="1"/>
    <col min="8209" max="8209" width="6.85546875" style="26" customWidth="1"/>
    <col min="8210" max="8210" width="13.5703125" style="26" customWidth="1"/>
    <col min="8211" max="8211" width="7.42578125" style="26" customWidth="1"/>
    <col min="8212" max="8212" width="11.28515625" style="26" customWidth="1"/>
    <col min="8213" max="8214" width="8" style="26" bestFit="1" customWidth="1"/>
    <col min="8215" max="8215" width="13.85546875" style="26" bestFit="1" customWidth="1"/>
    <col min="8216" max="8216" width="16.140625" style="26" bestFit="1" customWidth="1"/>
    <col min="8217" max="8217" width="7" style="26" bestFit="1" customWidth="1"/>
    <col min="8218" max="8218" width="2" style="26" bestFit="1" customWidth="1"/>
    <col min="8219" max="8219" width="11.5703125" style="26" bestFit="1" customWidth="1"/>
    <col min="8220" max="8220" width="7" style="26" bestFit="1" customWidth="1"/>
    <col min="8221" max="8221" width="12.28515625" style="26" bestFit="1" customWidth="1"/>
    <col min="8222" max="8448" width="9.140625" style="26"/>
    <col min="8449" max="8449" width="50.140625" style="26" bestFit="1" customWidth="1"/>
    <col min="8450" max="8450" width="8.42578125" style="26" bestFit="1" customWidth="1"/>
    <col min="8451" max="8451" width="3" style="26" bestFit="1" customWidth="1"/>
    <col min="8452" max="8452" width="11.28515625" style="26" bestFit="1" customWidth="1"/>
    <col min="8453" max="8453" width="12.28515625" style="26" bestFit="1" customWidth="1"/>
    <col min="8454" max="8454" width="11.140625" style="26" customWidth="1"/>
    <col min="8455" max="8455" width="9.85546875" style="26" customWidth="1"/>
    <col min="8456" max="8456" width="6.85546875" style="26" customWidth="1"/>
    <col min="8457" max="8458" width="5.5703125" style="26" customWidth="1"/>
    <col min="8459" max="8459" width="5.140625" style="26" customWidth="1"/>
    <col min="8460" max="8460" width="5.5703125" style="26" bestFit="1" customWidth="1"/>
    <col min="8461" max="8461" width="6.42578125" style="26" customWidth="1"/>
    <col min="8462" max="8462" width="5.42578125" style="26" customWidth="1"/>
    <col min="8463" max="8463" width="4.7109375" style="26" customWidth="1"/>
    <col min="8464" max="8464" width="12" style="26" bestFit="1" customWidth="1"/>
    <col min="8465" max="8465" width="6.85546875" style="26" customWidth="1"/>
    <col min="8466" max="8466" width="13.5703125" style="26" customWidth="1"/>
    <col min="8467" max="8467" width="7.42578125" style="26" customWidth="1"/>
    <col min="8468" max="8468" width="11.28515625" style="26" customWidth="1"/>
    <col min="8469" max="8470" width="8" style="26" bestFit="1" customWidth="1"/>
    <col min="8471" max="8471" width="13.85546875" style="26" bestFit="1" customWidth="1"/>
    <col min="8472" max="8472" width="16.140625" style="26" bestFit="1" customWidth="1"/>
    <col min="8473" max="8473" width="7" style="26" bestFit="1" customWidth="1"/>
    <col min="8474" max="8474" width="2" style="26" bestFit="1" customWidth="1"/>
    <col min="8475" max="8475" width="11.5703125" style="26" bestFit="1" customWidth="1"/>
    <col min="8476" max="8476" width="7" style="26" bestFit="1" customWidth="1"/>
    <col min="8477" max="8477" width="12.28515625" style="26" bestFit="1" customWidth="1"/>
    <col min="8478" max="8704" width="9.140625" style="26"/>
    <col min="8705" max="8705" width="50.140625" style="26" bestFit="1" customWidth="1"/>
    <col min="8706" max="8706" width="8.42578125" style="26" bestFit="1" customWidth="1"/>
    <col min="8707" max="8707" width="3" style="26" bestFit="1" customWidth="1"/>
    <col min="8708" max="8708" width="11.28515625" style="26" bestFit="1" customWidth="1"/>
    <col min="8709" max="8709" width="12.28515625" style="26" bestFit="1" customWidth="1"/>
    <col min="8710" max="8710" width="11.140625" style="26" customWidth="1"/>
    <col min="8711" max="8711" width="9.85546875" style="26" customWidth="1"/>
    <col min="8712" max="8712" width="6.85546875" style="26" customWidth="1"/>
    <col min="8713" max="8714" width="5.5703125" style="26" customWidth="1"/>
    <col min="8715" max="8715" width="5.140625" style="26" customWidth="1"/>
    <col min="8716" max="8716" width="5.5703125" style="26" bestFit="1" customWidth="1"/>
    <col min="8717" max="8717" width="6.42578125" style="26" customWidth="1"/>
    <col min="8718" max="8718" width="5.42578125" style="26" customWidth="1"/>
    <col min="8719" max="8719" width="4.7109375" style="26" customWidth="1"/>
    <col min="8720" max="8720" width="12" style="26" bestFit="1" customWidth="1"/>
    <col min="8721" max="8721" width="6.85546875" style="26" customWidth="1"/>
    <col min="8722" max="8722" width="13.5703125" style="26" customWidth="1"/>
    <col min="8723" max="8723" width="7.42578125" style="26" customWidth="1"/>
    <col min="8724" max="8724" width="11.28515625" style="26" customWidth="1"/>
    <col min="8725" max="8726" width="8" style="26" bestFit="1" customWidth="1"/>
    <col min="8727" max="8727" width="13.85546875" style="26" bestFit="1" customWidth="1"/>
    <col min="8728" max="8728" width="16.140625" style="26" bestFit="1" customWidth="1"/>
    <col min="8729" max="8729" width="7" style="26" bestFit="1" customWidth="1"/>
    <col min="8730" max="8730" width="2" style="26" bestFit="1" customWidth="1"/>
    <col min="8731" max="8731" width="11.5703125" style="26" bestFit="1" customWidth="1"/>
    <col min="8732" max="8732" width="7" style="26" bestFit="1" customWidth="1"/>
    <col min="8733" max="8733" width="12.28515625" style="26" bestFit="1" customWidth="1"/>
    <col min="8734" max="8960" width="9.140625" style="26"/>
    <col min="8961" max="8961" width="50.140625" style="26" bestFit="1" customWidth="1"/>
    <col min="8962" max="8962" width="8.42578125" style="26" bestFit="1" customWidth="1"/>
    <col min="8963" max="8963" width="3" style="26" bestFit="1" customWidth="1"/>
    <col min="8964" max="8964" width="11.28515625" style="26" bestFit="1" customWidth="1"/>
    <col min="8965" max="8965" width="12.28515625" style="26" bestFit="1" customWidth="1"/>
    <col min="8966" max="8966" width="11.140625" style="26" customWidth="1"/>
    <col min="8967" max="8967" width="9.85546875" style="26" customWidth="1"/>
    <col min="8968" max="8968" width="6.85546875" style="26" customWidth="1"/>
    <col min="8969" max="8970" width="5.5703125" style="26" customWidth="1"/>
    <col min="8971" max="8971" width="5.140625" style="26" customWidth="1"/>
    <col min="8972" max="8972" width="5.5703125" style="26" bestFit="1" customWidth="1"/>
    <col min="8973" max="8973" width="6.42578125" style="26" customWidth="1"/>
    <col min="8974" max="8974" width="5.42578125" style="26" customWidth="1"/>
    <col min="8975" max="8975" width="4.7109375" style="26" customWidth="1"/>
    <col min="8976" max="8976" width="12" style="26" bestFit="1" customWidth="1"/>
    <col min="8977" max="8977" width="6.85546875" style="26" customWidth="1"/>
    <col min="8978" max="8978" width="13.5703125" style="26" customWidth="1"/>
    <col min="8979" max="8979" width="7.42578125" style="26" customWidth="1"/>
    <col min="8980" max="8980" width="11.28515625" style="26" customWidth="1"/>
    <col min="8981" max="8982" width="8" style="26" bestFit="1" customWidth="1"/>
    <col min="8983" max="8983" width="13.85546875" style="26" bestFit="1" customWidth="1"/>
    <col min="8984" max="8984" width="16.140625" style="26" bestFit="1" customWidth="1"/>
    <col min="8985" max="8985" width="7" style="26" bestFit="1" customWidth="1"/>
    <col min="8986" max="8986" width="2" style="26" bestFit="1" customWidth="1"/>
    <col min="8987" max="8987" width="11.5703125" style="26" bestFit="1" customWidth="1"/>
    <col min="8988" max="8988" width="7" style="26" bestFit="1" customWidth="1"/>
    <col min="8989" max="8989" width="12.28515625" style="26" bestFit="1" customWidth="1"/>
    <col min="8990" max="9216" width="9.140625" style="26"/>
    <col min="9217" max="9217" width="50.140625" style="26" bestFit="1" customWidth="1"/>
    <col min="9218" max="9218" width="8.42578125" style="26" bestFit="1" customWidth="1"/>
    <col min="9219" max="9219" width="3" style="26" bestFit="1" customWidth="1"/>
    <col min="9220" max="9220" width="11.28515625" style="26" bestFit="1" customWidth="1"/>
    <col min="9221" max="9221" width="12.28515625" style="26" bestFit="1" customWidth="1"/>
    <col min="9222" max="9222" width="11.140625" style="26" customWidth="1"/>
    <col min="9223" max="9223" width="9.85546875" style="26" customWidth="1"/>
    <col min="9224" max="9224" width="6.85546875" style="26" customWidth="1"/>
    <col min="9225" max="9226" width="5.5703125" style="26" customWidth="1"/>
    <col min="9227" max="9227" width="5.140625" style="26" customWidth="1"/>
    <col min="9228" max="9228" width="5.5703125" style="26" bestFit="1" customWidth="1"/>
    <col min="9229" max="9229" width="6.42578125" style="26" customWidth="1"/>
    <col min="9230" max="9230" width="5.42578125" style="26" customWidth="1"/>
    <col min="9231" max="9231" width="4.7109375" style="26" customWidth="1"/>
    <col min="9232" max="9232" width="12" style="26" bestFit="1" customWidth="1"/>
    <col min="9233" max="9233" width="6.85546875" style="26" customWidth="1"/>
    <col min="9234" max="9234" width="13.5703125" style="26" customWidth="1"/>
    <col min="9235" max="9235" width="7.42578125" style="26" customWidth="1"/>
    <col min="9236" max="9236" width="11.28515625" style="26" customWidth="1"/>
    <col min="9237" max="9238" width="8" style="26" bestFit="1" customWidth="1"/>
    <col min="9239" max="9239" width="13.85546875" style="26" bestFit="1" customWidth="1"/>
    <col min="9240" max="9240" width="16.140625" style="26" bestFit="1" customWidth="1"/>
    <col min="9241" max="9241" width="7" style="26" bestFit="1" customWidth="1"/>
    <col min="9242" max="9242" width="2" style="26" bestFit="1" customWidth="1"/>
    <col min="9243" max="9243" width="11.5703125" style="26" bestFit="1" customWidth="1"/>
    <col min="9244" max="9244" width="7" style="26" bestFit="1" customWidth="1"/>
    <col min="9245" max="9245" width="12.28515625" style="26" bestFit="1" customWidth="1"/>
    <col min="9246" max="9472" width="9.140625" style="26"/>
    <col min="9473" max="9473" width="50.140625" style="26" bestFit="1" customWidth="1"/>
    <col min="9474" max="9474" width="8.42578125" style="26" bestFit="1" customWidth="1"/>
    <col min="9475" max="9475" width="3" style="26" bestFit="1" customWidth="1"/>
    <col min="9476" max="9476" width="11.28515625" style="26" bestFit="1" customWidth="1"/>
    <col min="9477" max="9477" width="12.28515625" style="26" bestFit="1" customWidth="1"/>
    <col min="9478" max="9478" width="11.140625" style="26" customWidth="1"/>
    <col min="9479" max="9479" width="9.85546875" style="26" customWidth="1"/>
    <col min="9480" max="9480" width="6.85546875" style="26" customWidth="1"/>
    <col min="9481" max="9482" width="5.5703125" style="26" customWidth="1"/>
    <col min="9483" max="9483" width="5.140625" style="26" customWidth="1"/>
    <col min="9484" max="9484" width="5.5703125" style="26" bestFit="1" customWidth="1"/>
    <col min="9485" max="9485" width="6.42578125" style="26" customWidth="1"/>
    <col min="9486" max="9486" width="5.42578125" style="26" customWidth="1"/>
    <col min="9487" max="9487" width="4.7109375" style="26" customWidth="1"/>
    <col min="9488" max="9488" width="12" style="26" bestFit="1" customWidth="1"/>
    <col min="9489" max="9489" width="6.85546875" style="26" customWidth="1"/>
    <col min="9490" max="9490" width="13.5703125" style="26" customWidth="1"/>
    <col min="9491" max="9491" width="7.42578125" style="26" customWidth="1"/>
    <col min="9492" max="9492" width="11.28515625" style="26" customWidth="1"/>
    <col min="9493" max="9494" width="8" style="26" bestFit="1" customWidth="1"/>
    <col min="9495" max="9495" width="13.85546875" style="26" bestFit="1" customWidth="1"/>
    <col min="9496" max="9496" width="16.140625" style="26" bestFit="1" customWidth="1"/>
    <col min="9497" max="9497" width="7" style="26" bestFit="1" customWidth="1"/>
    <col min="9498" max="9498" width="2" style="26" bestFit="1" customWidth="1"/>
    <col min="9499" max="9499" width="11.5703125" style="26" bestFit="1" customWidth="1"/>
    <col min="9500" max="9500" width="7" style="26" bestFit="1" customWidth="1"/>
    <col min="9501" max="9501" width="12.28515625" style="26" bestFit="1" customWidth="1"/>
    <col min="9502" max="9728" width="9.140625" style="26"/>
    <col min="9729" max="9729" width="50.140625" style="26" bestFit="1" customWidth="1"/>
    <col min="9730" max="9730" width="8.42578125" style="26" bestFit="1" customWidth="1"/>
    <col min="9731" max="9731" width="3" style="26" bestFit="1" customWidth="1"/>
    <col min="9732" max="9732" width="11.28515625" style="26" bestFit="1" customWidth="1"/>
    <col min="9733" max="9733" width="12.28515625" style="26" bestFit="1" customWidth="1"/>
    <col min="9734" max="9734" width="11.140625" style="26" customWidth="1"/>
    <col min="9735" max="9735" width="9.85546875" style="26" customWidth="1"/>
    <col min="9736" max="9736" width="6.85546875" style="26" customWidth="1"/>
    <col min="9737" max="9738" width="5.5703125" style="26" customWidth="1"/>
    <col min="9739" max="9739" width="5.140625" style="26" customWidth="1"/>
    <col min="9740" max="9740" width="5.5703125" style="26" bestFit="1" customWidth="1"/>
    <col min="9741" max="9741" width="6.42578125" style="26" customWidth="1"/>
    <col min="9742" max="9742" width="5.42578125" style="26" customWidth="1"/>
    <col min="9743" max="9743" width="4.7109375" style="26" customWidth="1"/>
    <col min="9744" max="9744" width="12" style="26" bestFit="1" customWidth="1"/>
    <col min="9745" max="9745" width="6.85546875" style="26" customWidth="1"/>
    <col min="9746" max="9746" width="13.5703125" style="26" customWidth="1"/>
    <col min="9747" max="9747" width="7.42578125" style="26" customWidth="1"/>
    <col min="9748" max="9748" width="11.28515625" style="26" customWidth="1"/>
    <col min="9749" max="9750" width="8" style="26" bestFit="1" customWidth="1"/>
    <col min="9751" max="9751" width="13.85546875" style="26" bestFit="1" customWidth="1"/>
    <col min="9752" max="9752" width="16.140625" style="26" bestFit="1" customWidth="1"/>
    <col min="9753" max="9753" width="7" style="26" bestFit="1" customWidth="1"/>
    <col min="9754" max="9754" width="2" style="26" bestFit="1" customWidth="1"/>
    <col min="9755" max="9755" width="11.5703125" style="26" bestFit="1" customWidth="1"/>
    <col min="9756" max="9756" width="7" style="26" bestFit="1" customWidth="1"/>
    <col min="9757" max="9757" width="12.28515625" style="26" bestFit="1" customWidth="1"/>
    <col min="9758" max="9984" width="9.140625" style="26"/>
    <col min="9985" max="9985" width="50.140625" style="26" bestFit="1" customWidth="1"/>
    <col min="9986" max="9986" width="8.42578125" style="26" bestFit="1" customWidth="1"/>
    <col min="9987" max="9987" width="3" style="26" bestFit="1" customWidth="1"/>
    <col min="9988" max="9988" width="11.28515625" style="26" bestFit="1" customWidth="1"/>
    <col min="9989" max="9989" width="12.28515625" style="26" bestFit="1" customWidth="1"/>
    <col min="9990" max="9990" width="11.140625" style="26" customWidth="1"/>
    <col min="9991" max="9991" width="9.85546875" style="26" customWidth="1"/>
    <col min="9992" max="9992" width="6.85546875" style="26" customWidth="1"/>
    <col min="9993" max="9994" width="5.5703125" style="26" customWidth="1"/>
    <col min="9995" max="9995" width="5.140625" style="26" customWidth="1"/>
    <col min="9996" max="9996" width="5.5703125" style="26" bestFit="1" customWidth="1"/>
    <col min="9997" max="9997" width="6.42578125" style="26" customWidth="1"/>
    <col min="9998" max="9998" width="5.42578125" style="26" customWidth="1"/>
    <col min="9999" max="9999" width="4.7109375" style="26" customWidth="1"/>
    <col min="10000" max="10000" width="12" style="26" bestFit="1" customWidth="1"/>
    <col min="10001" max="10001" width="6.85546875" style="26" customWidth="1"/>
    <col min="10002" max="10002" width="13.5703125" style="26" customWidth="1"/>
    <col min="10003" max="10003" width="7.42578125" style="26" customWidth="1"/>
    <col min="10004" max="10004" width="11.28515625" style="26" customWidth="1"/>
    <col min="10005" max="10006" width="8" style="26" bestFit="1" customWidth="1"/>
    <col min="10007" max="10007" width="13.85546875" style="26" bestFit="1" customWidth="1"/>
    <col min="10008" max="10008" width="16.140625" style="26" bestFit="1" customWidth="1"/>
    <col min="10009" max="10009" width="7" style="26" bestFit="1" customWidth="1"/>
    <col min="10010" max="10010" width="2" style="26" bestFit="1" customWidth="1"/>
    <col min="10011" max="10011" width="11.5703125" style="26" bestFit="1" customWidth="1"/>
    <col min="10012" max="10012" width="7" style="26" bestFit="1" customWidth="1"/>
    <col min="10013" max="10013" width="12.28515625" style="26" bestFit="1" customWidth="1"/>
    <col min="10014" max="10240" width="9.140625" style="26"/>
    <col min="10241" max="10241" width="50.140625" style="26" bestFit="1" customWidth="1"/>
    <col min="10242" max="10242" width="8.42578125" style="26" bestFit="1" customWidth="1"/>
    <col min="10243" max="10243" width="3" style="26" bestFit="1" customWidth="1"/>
    <col min="10244" max="10244" width="11.28515625" style="26" bestFit="1" customWidth="1"/>
    <col min="10245" max="10245" width="12.28515625" style="26" bestFit="1" customWidth="1"/>
    <col min="10246" max="10246" width="11.140625" style="26" customWidth="1"/>
    <col min="10247" max="10247" width="9.85546875" style="26" customWidth="1"/>
    <col min="10248" max="10248" width="6.85546875" style="26" customWidth="1"/>
    <col min="10249" max="10250" width="5.5703125" style="26" customWidth="1"/>
    <col min="10251" max="10251" width="5.140625" style="26" customWidth="1"/>
    <col min="10252" max="10252" width="5.5703125" style="26" bestFit="1" customWidth="1"/>
    <col min="10253" max="10253" width="6.42578125" style="26" customWidth="1"/>
    <col min="10254" max="10254" width="5.42578125" style="26" customWidth="1"/>
    <col min="10255" max="10255" width="4.7109375" style="26" customWidth="1"/>
    <col min="10256" max="10256" width="12" style="26" bestFit="1" customWidth="1"/>
    <col min="10257" max="10257" width="6.85546875" style="26" customWidth="1"/>
    <col min="10258" max="10258" width="13.5703125" style="26" customWidth="1"/>
    <col min="10259" max="10259" width="7.42578125" style="26" customWidth="1"/>
    <col min="10260" max="10260" width="11.28515625" style="26" customWidth="1"/>
    <col min="10261" max="10262" width="8" style="26" bestFit="1" customWidth="1"/>
    <col min="10263" max="10263" width="13.85546875" style="26" bestFit="1" customWidth="1"/>
    <col min="10264" max="10264" width="16.140625" style="26" bestFit="1" customWidth="1"/>
    <col min="10265" max="10265" width="7" style="26" bestFit="1" customWidth="1"/>
    <col min="10266" max="10266" width="2" style="26" bestFit="1" customWidth="1"/>
    <col min="10267" max="10267" width="11.5703125" style="26" bestFit="1" customWidth="1"/>
    <col min="10268" max="10268" width="7" style="26" bestFit="1" customWidth="1"/>
    <col min="10269" max="10269" width="12.28515625" style="26" bestFit="1" customWidth="1"/>
    <col min="10270" max="10496" width="9.140625" style="26"/>
    <col min="10497" max="10497" width="50.140625" style="26" bestFit="1" customWidth="1"/>
    <col min="10498" max="10498" width="8.42578125" style="26" bestFit="1" customWidth="1"/>
    <col min="10499" max="10499" width="3" style="26" bestFit="1" customWidth="1"/>
    <col min="10500" max="10500" width="11.28515625" style="26" bestFit="1" customWidth="1"/>
    <col min="10501" max="10501" width="12.28515625" style="26" bestFit="1" customWidth="1"/>
    <col min="10502" max="10502" width="11.140625" style="26" customWidth="1"/>
    <col min="10503" max="10503" width="9.85546875" style="26" customWidth="1"/>
    <col min="10504" max="10504" width="6.85546875" style="26" customWidth="1"/>
    <col min="10505" max="10506" width="5.5703125" style="26" customWidth="1"/>
    <col min="10507" max="10507" width="5.140625" style="26" customWidth="1"/>
    <col min="10508" max="10508" width="5.5703125" style="26" bestFit="1" customWidth="1"/>
    <col min="10509" max="10509" width="6.42578125" style="26" customWidth="1"/>
    <col min="10510" max="10510" width="5.42578125" style="26" customWidth="1"/>
    <col min="10511" max="10511" width="4.7109375" style="26" customWidth="1"/>
    <col min="10512" max="10512" width="12" style="26" bestFit="1" customWidth="1"/>
    <col min="10513" max="10513" width="6.85546875" style="26" customWidth="1"/>
    <col min="10514" max="10514" width="13.5703125" style="26" customWidth="1"/>
    <col min="10515" max="10515" width="7.42578125" style="26" customWidth="1"/>
    <col min="10516" max="10516" width="11.28515625" style="26" customWidth="1"/>
    <col min="10517" max="10518" width="8" style="26" bestFit="1" customWidth="1"/>
    <col min="10519" max="10519" width="13.85546875" style="26" bestFit="1" customWidth="1"/>
    <col min="10520" max="10520" width="16.140625" style="26" bestFit="1" customWidth="1"/>
    <col min="10521" max="10521" width="7" style="26" bestFit="1" customWidth="1"/>
    <col min="10522" max="10522" width="2" style="26" bestFit="1" customWidth="1"/>
    <col min="10523" max="10523" width="11.5703125" style="26" bestFit="1" customWidth="1"/>
    <col min="10524" max="10524" width="7" style="26" bestFit="1" customWidth="1"/>
    <col min="10525" max="10525" width="12.28515625" style="26" bestFit="1" customWidth="1"/>
    <col min="10526" max="10752" width="9.140625" style="26"/>
    <col min="10753" max="10753" width="50.140625" style="26" bestFit="1" customWidth="1"/>
    <col min="10754" max="10754" width="8.42578125" style="26" bestFit="1" customWidth="1"/>
    <col min="10755" max="10755" width="3" style="26" bestFit="1" customWidth="1"/>
    <col min="10756" max="10756" width="11.28515625" style="26" bestFit="1" customWidth="1"/>
    <col min="10757" max="10757" width="12.28515625" style="26" bestFit="1" customWidth="1"/>
    <col min="10758" max="10758" width="11.140625" style="26" customWidth="1"/>
    <col min="10759" max="10759" width="9.85546875" style="26" customWidth="1"/>
    <col min="10760" max="10760" width="6.85546875" style="26" customWidth="1"/>
    <col min="10761" max="10762" width="5.5703125" style="26" customWidth="1"/>
    <col min="10763" max="10763" width="5.140625" style="26" customWidth="1"/>
    <col min="10764" max="10764" width="5.5703125" style="26" bestFit="1" customWidth="1"/>
    <col min="10765" max="10765" width="6.42578125" style="26" customWidth="1"/>
    <col min="10766" max="10766" width="5.42578125" style="26" customWidth="1"/>
    <col min="10767" max="10767" width="4.7109375" style="26" customWidth="1"/>
    <col min="10768" max="10768" width="12" style="26" bestFit="1" customWidth="1"/>
    <col min="10769" max="10769" width="6.85546875" style="26" customWidth="1"/>
    <col min="10770" max="10770" width="13.5703125" style="26" customWidth="1"/>
    <col min="10771" max="10771" width="7.42578125" style="26" customWidth="1"/>
    <col min="10772" max="10772" width="11.28515625" style="26" customWidth="1"/>
    <col min="10773" max="10774" width="8" style="26" bestFit="1" customWidth="1"/>
    <col min="10775" max="10775" width="13.85546875" style="26" bestFit="1" customWidth="1"/>
    <col min="10776" max="10776" width="16.140625" style="26" bestFit="1" customWidth="1"/>
    <col min="10777" max="10777" width="7" style="26" bestFit="1" customWidth="1"/>
    <col min="10778" max="10778" width="2" style="26" bestFit="1" customWidth="1"/>
    <col min="10779" max="10779" width="11.5703125" style="26" bestFit="1" customWidth="1"/>
    <col min="10780" max="10780" width="7" style="26" bestFit="1" customWidth="1"/>
    <col min="10781" max="10781" width="12.28515625" style="26" bestFit="1" customWidth="1"/>
    <col min="10782" max="11008" width="9.140625" style="26"/>
    <col min="11009" max="11009" width="50.140625" style="26" bestFit="1" customWidth="1"/>
    <col min="11010" max="11010" width="8.42578125" style="26" bestFit="1" customWidth="1"/>
    <col min="11011" max="11011" width="3" style="26" bestFit="1" customWidth="1"/>
    <col min="11012" max="11012" width="11.28515625" style="26" bestFit="1" customWidth="1"/>
    <col min="11013" max="11013" width="12.28515625" style="26" bestFit="1" customWidth="1"/>
    <col min="11014" max="11014" width="11.140625" style="26" customWidth="1"/>
    <col min="11015" max="11015" width="9.85546875" style="26" customWidth="1"/>
    <col min="11016" max="11016" width="6.85546875" style="26" customWidth="1"/>
    <col min="11017" max="11018" width="5.5703125" style="26" customWidth="1"/>
    <col min="11019" max="11019" width="5.140625" style="26" customWidth="1"/>
    <col min="11020" max="11020" width="5.5703125" style="26" bestFit="1" customWidth="1"/>
    <col min="11021" max="11021" width="6.42578125" style="26" customWidth="1"/>
    <col min="11022" max="11022" width="5.42578125" style="26" customWidth="1"/>
    <col min="11023" max="11023" width="4.7109375" style="26" customWidth="1"/>
    <col min="11024" max="11024" width="12" style="26" bestFit="1" customWidth="1"/>
    <col min="11025" max="11025" width="6.85546875" style="26" customWidth="1"/>
    <col min="11026" max="11026" width="13.5703125" style="26" customWidth="1"/>
    <col min="11027" max="11027" width="7.42578125" style="26" customWidth="1"/>
    <col min="11028" max="11028" width="11.28515625" style="26" customWidth="1"/>
    <col min="11029" max="11030" width="8" style="26" bestFit="1" customWidth="1"/>
    <col min="11031" max="11031" width="13.85546875" style="26" bestFit="1" customWidth="1"/>
    <col min="11032" max="11032" width="16.140625" style="26" bestFit="1" customWidth="1"/>
    <col min="11033" max="11033" width="7" style="26" bestFit="1" customWidth="1"/>
    <col min="11034" max="11034" width="2" style="26" bestFit="1" customWidth="1"/>
    <col min="11035" max="11035" width="11.5703125" style="26" bestFit="1" customWidth="1"/>
    <col min="11036" max="11036" width="7" style="26" bestFit="1" customWidth="1"/>
    <col min="11037" max="11037" width="12.28515625" style="26" bestFit="1" customWidth="1"/>
    <col min="11038" max="11264" width="9.140625" style="26"/>
    <col min="11265" max="11265" width="50.140625" style="26" bestFit="1" customWidth="1"/>
    <col min="11266" max="11266" width="8.42578125" style="26" bestFit="1" customWidth="1"/>
    <col min="11267" max="11267" width="3" style="26" bestFit="1" customWidth="1"/>
    <col min="11268" max="11268" width="11.28515625" style="26" bestFit="1" customWidth="1"/>
    <col min="11269" max="11269" width="12.28515625" style="26" bestFit="1" customWidth="1"/>
    <col min="11270" max="11270" width="11.140625" style="26" customWidth="1"/>
    <col min="11271" max="11271" width="9.85546875" style="26" customWidth="1"/>
    <col min="11272" max="11272" width="6.85546875" style="26" customWidth="1"/>
    <col min="11273" max="11274" width="5.5703125" style="26" customWidth="1"/>
    <col min="11275" max="11275" width="5.140625" style="26" customWidth="1"/>
    <col min="11276" max="11276" width="5.5703125" style="26" bestFit="1" customWidth="1"/>
    <col min="11277" max="11277" width="6.42578125" style="26" customWidth="1"/>
    <col min="11278" max="11278" width="5.42578125" style="26" customWidth="1"/>
    <col min="11279" max="11279" width="4.7109375" style="26" customWidth="1"/>
    <col min="11280" max="11280" width="12" style="26" bestFit="1" customWidth="1"/>
    <col min="11281" max="11281" width="6.85546875" style="26" customWidth="1"/>
    <col min="11282" max="11282" width="13.5703125" style="26" customWidth="1"/>
    <col min="11283" max="11283" width="7.42578125" style="26" customWidth="1"/>
    <col min="11284" max="11284" width="11.28515625" style="26" customWidth="1"/>
    <col min="11285" max="11286" width="8" style="26" bestFit="1" customWidth="1"/>
    <col min="11287" max="11287" width="13.85546875" style="26" bestFit="1" customWidth="1"/>
    <col min="11288" max="11288" width="16.140625" style="26" bestFit="1" customWidth="1"/>
    <col min="11289" max="11289" width="7" style="26" bestFit="1" customWidth="1"/>
    <col min="11290" max="11290" width="2" style="26" bestFit="1" customWidth="1"/>
    <col min="11291" max="11291" width="11.5703125" style="26" bestFit="1" customWidth="1"/>
    <col min="11292" max="11292" width="7" style="26" bestFit="1" customWidth="1"/>
    <col min="11293" max="11293" width="12.28515625" style="26" bestFit="1" customWidth="1"/>
    <col min="11294" max="11520" width="9.140625" style="26"/>
    <col min="11521" max="11521" width="50.140625" style="26" bestFit="1" customWidth="1"/>
    <col min="11522" max="11522" width="8.42578125" style="26" bestFit="1" customWidth="1"/>
    <col min="11523" max="11523" width="3" style="26" bestFit="1" customWidth="1"/>
    <col min="11524" max="11524" width="11.28515625" style="26" bestFit="1" customWidth="1"/>
    <col min="11525" max="11525" width="12.28515625" style="26" bestFit="1" customWidth="1"/>
    <col min="11526" max="11526" width="11.140625" style="26" customWidth="1"/>
    <col min="11527" max="11527" width="9.85546875" style="26" customWidth="1"/>
    <col min="11528" max="11528" width="6.85546875" style="26" customWidth="1"/>
    <col min="11529" max="11530" width="5.5703125" style="26" customWidth="1"/>
    <col min="11531" max="11531" width="5.140625" style="26" customWidth="1"/>
    <col min="11532" max="11532" width="5.5703125" style="26" bestFit="1" customWidth="1"/>
    <col min="11533" max="11533" width="6.42578125" style="26" customWidth="1"/>
    <col min="11534" max="11534" width="5.42578125" style="26" customWidth="1"/>
    <col min="11535" max="11535" width="4.7109375" style="26" customWidth="1"/>
    <col min="11536" max="11536" width="12" style="26" bestFit="1" customWidth="1"/>
    <col min="11537" max="11537" width="6.85546875" style="26" customWidth="1"/>
    <col min="11538" max="11538" width="13.5703125" style="26" customWidth="1"/>
    <col min="11539" max="11539" width="7.42578125" style="26" customWidth="1"/>
    <col min="11540" max="11540" width="11.28515625" style="26" customWidth="1"/>
    <col min="11541" max="11542" width="8" style="26" bestFit="1" customWidth="1"/>
    <col min="11543" max="11543" width="13.85546875" style="26" bestFit="1" customWidth="1"/>
    <col min="11544" max="11544" width="16.140625" style="26" bestFit="1" customWidth="1"/>
    <col min="11545" max="11545" width="7" style="26" bestFit="1" customWidth="1"/>
    <col min="11546" max="11546" width="2" style="26" bestFit="1" customWidth="1"/>
    <col min="11547" max="11547" width="11.5703125" style="26" bestFit="1" customWidth="1"/>
    <col min="11548" max="11548" width="7" style="26" bestFit="1" customWidth="1"/>
    <col min="11549" max="11549" width="12.28515625" style="26" bestFit="1" customWidth="1"/>
    <col min="11550" max="11776" width="9.140625" style="26"/>
    <col min="11777" max="11777" width="50.140625" style="26" bestFit="1" customWidth="1"/>
    <col min="11778" max="11778" width="8.42578125" style="26" bestFit="1" customWidth="1"/>
    <col min="11779" max="11779" width="3" style="26" bestFit="1" customWidth="1"/>
    <col min="11780" max="11780" width="11.28515625" style="26" bestFit="1" customWidth="1"/>
    <col min="11781" max="11781" width="12.28515625" style="26" bestFit="1" customWidth="1"/>
    <col min="11782" max="11782" width="11.140625" style="26" customWidth="1"/>
    <col min="11783" max="11783" width="9.85546875" style="26" customWidth="1"/>
    <col min="11784" max="11784" width="6.85546875" style="26" customWidth="1"/>
    <col min="11785" max="11786" width="5.5703125" style="26" customWidth="1"/>
    <col min="11787" max="11787" width="5.140625" style="26" customWidth="1"/>
    <col min="11788" max="11788" width="5.5703125" style="26" bestFit="1" customWidth="1"/>
    <col min="11789" max="11789" width="6.42578125" style="26" customWidth="1"/>
    <col min="11790" max="11790" width="5.42578125" style="26" customWidth="1"/>
    <col min="11791" max="11791" width="4.7109375" style="26" customWidth="1"/>
    <col min="11792" max="11792" width="12" style="26" bestFit="1" customWidth="1"/>
    <col min="11793" max="11793" width="6.85546875" style="26" customWidth="1"/>
    <col min="11794" max="11794" width="13.5703125" style="26" customWidth="1"/>
    <col min="11795" max="11795" width="7.42578125" style="26" customWidth="1"/>
    <col min="11796" max="11796" width="11.28515625" style="26" customWidth="1"/>
    <col min="11797" max="11798" width="8" style="26" bestFit="1" customWidth="1"/>
    <col min="11799" max="11799" width="13.85546875" style="26" bestFit="1" customWidth="1"/>
    <col min="11800" max="11800" width="16.140625" style="26" bestFit="1" customWidth="1"/>
    <col min="11801" max="11801" width="7" style="26" bestFit="1" customWidth="1"/>
    <col min="11802" max="11802" width="2" style="26" bestFit="1" customWidth="1"/>
    <col min="11803" max="11803" width="11.5703125" style="26" bestFit="1" customWidth="1"/>
    <col min="11804" max="11804" width="7" style="26" bestFit="1" customWidth="1"/>
    <col min="11805" max="11805" width="12.28515625" style="26" bestFit="1" customWidth="1"/>
    <col min="11806" max="12032" width="9.140625" style="26"/>
    <col min="12033" max="12033" width="50.140625" style="26" bestFit="1" customWidth="1"/>
    <col min="12034" max="12034" width="8.42578125" style="26" bestFit="1" customWidth="1"/>
    <col min="12035" max="12035" width="3" style="26" bestFit="1" customWidth="1"/>
    <col min="12036" max="12036" width="11.28515625" style="26" bestFit="1" customWidth="1"/>
    <col min="12037" max="12037" width="12.28515625" style="26" bestFit="1" customWidth="1"/>
    <col min="12038" max="12038" width="11.140625" style="26" customWidth="1"/>
    <col min="12039" max="12039" width="9.85546875" style="26" customWidth="1"/>
    <col min="12040" max="12040" width="6.85546875" style="26" customWidth="1"/>
    <col min="12041" max="12042" width="5.5703125" style="26" customWidth="1"/>
    <col min="12043" max="12043" width="5.140625" style="26" customWidth="1"/>
    <col min="12044" max="12044" width="5.5703125" style="26" bestFit="1" customWidth="1"/>
    <col min="12045" max="12045" width="6.42578125" style="26" customWidth="1"/>
    <col min="12046" max="12046" width="5.42578125" style="26" customWidth="1"/>
    <col min="12047" max="12047" width="4.7109375" style="26" customWidth="1"/>
    <col min="12048" max="12048" width="12" style="26" bestFit="1" customWidth="1"/>
    <col min="12049" max="12049" width="6.85546875" style="26" customWidth="1"/>
    <col min="12050" max="12050" width="13.5703125" style="26" customWidth="1"/>
    <col min="12051" max="12051" width="7.42578125" style="26" customWidth="1"/>
    <col min="12052" max="12052" width="11.28515625" style="26" customWidth="1"/>
    <col min="12053" max="12054" width="8" style="26" bestFit="1" customWidth="1"/>
    <col min="12055" max="12055" width="13.85546875" style="26" bestFit="1" customWidth="1"/>
    <col min="12056" max="12056" width="16.140625" style="26" bestFit="1" customWidth="1"/>
    <col min="12057" max="12057" width="7" style="26" bestFit="1" customWidth="1"/>
    <col min="12058" max="12058" width="2" style="26" bestFit="1" customWidth="1"/>
    <col min="12059" max="12059" width="11.5703125" style="26" bestFit="1" customWidth="1"/>
    <col min="12060" max="12060" width="7" style="26" bestFit="1" customWidth="1"/>
    <col min="12061" max="12061" width="12.28515625" style="26" bestFit="1" customWidth="1"/>
    <col min="12062" max="12288" width="9.140625" style="26"/>
    <col min="12289" max="12289" width="50.140625" style="26" bestFit="1" customWidth="1"/>
    <col min="12290" max="12290" width="8.42578125" style="26" bestFit="1" customWidth="1"/>
    <col min="12291" max="12291" width="3" style="26" bestFit="1" customWidth="1"/>
    <col min="12292" max="12292" width="11.28515625" style="26" bestFit="1" customWidth="1"/>
    <col min="12293" max="12293" width="12.28515625" style="26" bestFit="1" customWidth="1"/>
    <col min="12294" max="12294" width="11.140625" style="26" customWidth="1"/>
    <col min="12295" max="12295" width="9.85546875" style="26" customWidth="1"/>
    <col min="12296" max="12296" width="6.85546875" style="26" customWidth="1"/>
    <col min="12297" max="12298" width="5.5703125" style="26" customWidth="1"/>
    <col min="12299" max="12299" width="5.140625" style="26" customWidth="1"/>
    <col min="12300" max="12300" width="5.5703125" style="26" bestFit="1" customWidth="1"/>
    <col min="12301" max="12301" width="6.42578125" style="26" customWidth="1"/>
    <col min="12302" max="12302" width="5.42578125" style="26" customWidth="1"/>
    <col min="12303" max="12303" width="4.7109375" style="26" customWidth="1"/>
    <col min="12304" max="12304" width="12" style="26" bestFit="1" customWidth="1"/>
    <col min="12305" max="12305" width="6.85546875" style="26" customWidth="1"/>
    <col min="12306" max="12306" width="13.5703125" style="26" customWidth="1"/>
    <col min="12307" max="12307" width="7.42578125" style="26" customWidth="1"/>
    <col min="12308" max="12308" width="11.28515625" style="26" customWidth="1"/>
    <col min="12309" max="12310" width="8" style="26" bestFit="1" customWidth="1"/>
    <col min="12311" max="12311" width="13.85546875" style="26" bestFit="1" customWidth="1"/>
    <col min="12312" max="12312" width="16.140625" style="26" bestFit="1" customWidth="1"/>
    <col min="12313" max="12313" width="7" style="26" bestFit="1" customWidth="1"/>
    <col min="12314" max="12314" width="2" style="26" bestFit="1" customWidth="1"/>
    <col min="12315" max="12315" width="11.5703125" style="26" bestFit="1" customWidth="1"/>
    <col min="12316" max="12316" width="7" style="26" bestFit="1" customWidth="1"/>
    <col min="12317" max="12317" width="12.28515625" style="26" bestFit="1" customWidth="1"/>
    <col min="12318" max="12544" width="9.140625" style="26"/>
    <col min="12545" max="12545" width="50.140625" style="26" bestFit="1" customWidth="1"/>
    <col min="12546" max="12546" width="8.42578125" style="26" bestFit="1" customWidth="1"/>
    <col min="12547" max="12547" width="3" style="26" bestFit="1" customWidth="1"/>
    <col min="12548" max="12548" width="11.28515625" style="26" bestFit="1" customWidth="1"/>
    <col min="12549" max="12549" width="12.28515625" style="26" bestFit="1" customWidth="1"/>
    <col min="12550" max="12550" width="11.140625" style="26" customWidth="1"/>
    <col min="12551" max="12551" width="9.85546875" style="26" customWidth="1"/>
    <col min="12552" max="12552" width="6.85546875" style="26" customWidth="1"/>
    <col min="12553" max="12554" width="5.5703125" style="26" customWidth="1"/>
    <col min="12555" max="12555" width="5.140625" style="26" customWidth="1"/>
    <col min="12556" max="12556" width="5.5703125" style="26" bestFit="1" customWidth="1"/>
    <col min="12557" max="12557" width="6.42578125" style="26" customWidth="1"/>
    <col min="12558" max="12558" width="5.42578125" style="26" customWidth="1"/>
    <col min="12559" max="12559" width="4.7109375" style="26" customWidth="1"/>
    <col min="12560" max="12560" width="12" style="26" bestFit="1" customWidth="1"/>
    <col min="12561" max="12561" width="6.85546875" style="26" customWidth="1"/>
    <col min="12562" max="12562" width="13.5703125" style="26" customWidth="1"/>
    <col min="12563" max="12563" width="7.42578125" style="26" customWidth="1"/>
    <col min="12564" max="12564" width="11.28515625" style="26" customWidth="1"/>
    <col min="12565" max="12566" width="8" style="26" bestFit="1" customWidth="1"/>
    <col min="12567" max="12567" width="13.85546875" style="26" bestFit="1" customWidth="1"/>
    <col min="12568" max="12568" width="16.140625" style="26" bestFit="1" customWidth="1"/>
    <col min="12569" max="12569" width="7" style="26" bestFit="1" customWidth="1"/>
    <col min="12570" max="12570" width="2" style="26" bestFit="1" customWidth="1"/>
    <col min="12571" max="12571" width="11.5703125" style="26" bestFit="1" customWidth="1"/>
    <col min="12572" max="12572" width="7" style="26" bestFit="1" customWidth="1"/>
    <col min="12573" max="12573" width="12.28515625" style="26" bestFit="1" customWidth="1"/>
    <col min="12574" max="12800" width="9.140625" style="26"/>
    <col min="12801" max="12801" width="50.140625" style="26" bestFit="1" customWidth="1"/>
    <col min="12802" max="12802" width="8.42578125" style="26" bestFit="1" customWidth="1"/>
    <col min="12803" max="12803" width="3" style="26" bestFit="1" customWidth="1"/>
    <col min="12804" max="12804" width="11.28515625" style="26" bestFit="1" customWidth="1"/>
    <col min="12805" max="12805" width="12.28515625" style="26" bestFit="1" customWidth="1"/>
    <col min="12806" max="12806" width="11.140625" style="26" customWidth="1"/>
    <col min="12807" max="12807" width="9.85546875" style="26" customWidth="1"/>
    <col min="12808" max="12808" width="6.85546875" style="26" customWidth="1"/>
    <col min="12809" max="12810" width="5.5703125" style="26" customWidth="1"/>
    <col min="12811" max="12811" width="5.140625" style="26" customWidth="1"/>
    <col min="12812" max="12812" width="5.5703125" style="26" bestFit="1" customWidth="1"/>
    <col min="12813" max="12813" width="6.42578125" style="26" customWidth="1"/>
    <col min="12814" max="12814" width="5.42578125" style="26" customWidth="1"/>
    <col min="12815" max="12815" width="4.7109375" style="26" customWidth="1"/>
    <col min="12816" max="12816" width="12" style="26" bestFit="1" customWidth="1"/>
    <col min="12817" max="12817" width="6.85546875" style="26" customWidth="1"/>
    <col min="12818" max="12818" width="13.5703125" style="26" customWidth="1"/>
    <col min="12819" max="12819" width="7.42578125" style="26" customWidth="1"/>
    <col min="12820" max="12820" width="11.28515625" style="26" customWidth="1"/>
    <col min="12821" max="12822" width="8" style="26" bestFit="1" customWidth="1"/>
    <col min="12823" max="12823" width="13.85546875" style="26" bestFit="1" customWidth="1"/>
    <col min="12824" max="12824" width="16.140625" style="26" bestFit="1" customWidth="1"/>
    <col min="12825" max="12825" width="7" style="26" bestFit="1" customWidth="1"/>
    <col min="12826" max="12826" width="2" style="26" bestFit="1" customWidth="1"/>
    <col min="12827" max="12827" width="11.5703125" style="26" bestFit="1" customWidth="1"/>
    <col min="12828" max="12828" width="7" style="26" bestFit="1" customWidth="1"/>
    <col min="12829" max="12829" width="12.28515625" style="26" bestFit="1" customWidth="1"/>
    <col min="12830" max="13056" width="9.140625" style="26"/>
    <col min="13057" max="13057" width="50.140625" style="26" bestFit="1" customWidth="1"/>
    <col min="13058" max="13058" width="8.42578125" style="26" bestFit="1" customWidth="1"/>
    <col min="13059" max="13059" width="3" style="26" bestFit="1" customWidth="1"/>
    <col min="13060" max="13060" width="11.28515625" style="26" bestFit="1" customWidth="1"/>
    <col min="13061" max="13061" width="12.28515625" style="26" bestFit="1" customWidth="1"/>
    <col min="13062" max="13062" width="11.140625" style="26" customWidth="1"/>
    <col min="13063" max="13063" width="9.85546875" style="26" customWidth="1"/>
    <col min="13064" max="13064" width="6.85546875" style="26" customWidth="1"/>
    <col min="13065" max="13066" width="5.5703125" style="26" customWidth="1"/>
    <col min="13067" max="13067" width="5.140625" style="26" customWidth="1"/>
    <col min="13068" max="13068" width="5.5703125" style="26" bestFit="1" customWidth="1"/>
    <col min="13069" max="13069" width="6.42578125" style="26" customWidth="1"/>
    <col min="13070" max="13070" width="5.42578125" style="26" customWidth="1"/>
    <col min="13071" max="13071" width="4.7109375" style="26" customWidth="1"/>
    <col min="13072" max="13072" width="12" style="26" bestFit="1" customWidth="1"/>
    <col min="13073" max="13073" width="6.85546875" style="26" customWidth="1"/>
    <col min="13074" max="13074" width="13.5703125" style="26" customWidth="1"/>
    <col min="13075" max="13075" width="7.42578125" style="26" customWidth="1"/>
    <col min="13076" max="13076" width="11.28515625" style="26" customWidth="1"/>
    <col min="13077" max="13078" width="8" style="26" bestFit="1" customWidth="1"/>
    <col min="13079" max="13079" width="13.85546875" style="26" bestFit="1" customWidth="1"/>
    <col min="13080" max="13080" width="16.140625" style="26" bestFit="1" customWidth="1"/>
    <col min="13081" max="13081" width="7" style="26" bestFit="1" customWidth="1"/>
    <col min="13082" max="13082" width="2" style="26" bestFit="1" customWidth="1"/>
    <col min="13083" max="13083" width="11.5703125" style="26" bestFit="1" customWidth="1"/>
    <col min="13084" max="13084" width="7" style="26" bestFit="1" customWidth="1"/>
    <col min="13085" max="13085" width="12.28515625" style="26" bestFit="1" customWidth="1"/>
    <col min="13086" max="13312" width="9.140625" style="26"/>
    <col min="13313" max="13313" width="50.140625" style="26" bestFit="1" customWidth="1"/>
    <col min="13314" max="13314" width="8.42578125" style="26" bestFit="1" customWidth="1"/>
    <col min="13315" max="13315" width="3" style="26" bestFit="1" customWidth="1"/>
    <col min="13316" max="13316" width="11.28515625" style="26" bestFit="1" customWidth="1"/>
    <col min="13317" max="13317" width="12.28515625" style="26" bestFit="1" customWidth="1"/>
    <col min="13318" max="13318" width="11.140625" style="26" customWidth="1"/>
    <col min="13319" max="13319" width="9.85546875" style="26" customWidth="1"/>
    <col min="13320" max="13320" width="6.85546875" style="26" customWidth="1"/>
    <col min="13321" max="13322" width="5.5703125" style="26" customWidth="1"/>
    <col min="13323" max="13323" width="5.140625" style="26" customWidth="1"/>
    <col min="13324" max="13324" width="5.5703125" style="26" bestFit="1" customWidth="1"/>
    <col min="13325" max="13325" width="6.42578125" style="26" customWidth="1"/>
    <col min="13326" max="13326" width="5.42578125" style="26" customWidth="1"/>
    <col min="13327" max="13327" width="4.7109375" style="26" customWidth="1"/>
    <col min="13328" max="13328" width="12" style="26" bestFit="1" customWidth="1"/>
    <col min="13329" max="13329" width="6.85546875" style="26" customWidth="1"/>
    <col min="13330" max="13330" width="13.5703125" style="26" customWidth="1"/>
    <col min="13331" max="13331" width="7.42578125" style="26" customWidth="1"/>
    <col min="13332" max="13332" width="11.28515625" style="26" customWidth="1"/>
    <col min="13333" max="13334" width="8" style="26" bestFit="1" customWidth="1"/>
    <col min="13335" max="13335" width="13.85546875" style="26" bestFit="1" customWidth="1"/>
    <col min="13336" max="13336" width="16.140625" style="26" bestFit="1" customWidth="1"/>
    <col min="13337" max="13337" width="7" style="26" bestFit="1" customWidth="1"/>
    <col min="13338" max="13338" width="2" style="26" bestFit="1" customWidth="1"/>
    <col min="13339" max="13339" width="11.5703125" style="26" bestFit="1" customWidth="1"/>
    <col min="13340" max="13340" width="7" style="26" bestFit="1" customWidth="1"/>
    <col min="13341" max="13341" width="12.28515625" style="26" bestFit="1" customWidth="1"/>
    <col min="13342" max="13568" width="9.140625" style="26"/>
    <col min="13569" max="13569" width="50.140625" style="26" bestFit="1" customWidth="1"/>
    <col min="13570" max="13570" width="8.42578125" style="26" bestFit="1" customWidth="1"/>
    <col min="13571" max="13571" width="3" style="26" bestFit="1" customWidth="1"/>
    <col min="13572" max="13572" width="11.28515625" style="26" bestFit="1" customWidth="1"/>
    <col min="13573" max="13573" width="12.28515625" style="26" bestFit="1" customWidth="1"/>
    <col min="13574" max="13574" width="11.140625" style="26" customWidth="1"/>
    <col min="13575" max="13575" width="9.85546875" style="26" customWidth="1"/>
    <col min="13576" max="13576" width="6.85546875" style="26" customWidth="1"/>
    <col min="13577" max="13578" width="5.5703125" style="26" customWidth="1"/>
    <col min="13579" max="13579" width="5.140625" style="26" customWidth="1"/>
    <col min="13580" max="13580" width="5.5703125" style="26" bestFit="1" customWidth="1"/>
    <col min="13581" max="13581" width="6.42578125" style="26" customWidth="1"/>
    <col min="13582" max="13582" width="5.42578125" style="26" customWidth="1"/>
    <col min="13583" max="13583" width="4.7109375" style="26" customWidth="1"/>
    <col min="13584" max="13584" width="12" style="26" bestFit="1" customWidth="1"/>
    <col min="13585" max="13585" width="6.85546875" style="26" customWidth="1"/>
    <col min="13586" max="13586" width="13.5703125" style="26" customWidth="1"/>
    <col min="13587" max="13587" width="7.42578125" style="26" customWidth="1"/>
    <col min="13588" max="13588" width="11.28515625" style="26" customWidth="1"/>
    <col min="13589" max="13590" width="8" style="26" bestFit="1" customWidth="1"/>
    <col min="13591" max="13591" width="13.85546875" style="26" bestFit="1" customWidth="1"/>
    <col min="13592" max="13592" width="16.140625" style="26" bestFit="1" customWidth="1"/>
    <col min="13593" max="13593" width="7" style="26" bestFit="1" customWidth="1"/>
    <col min="13594" max="13594" width="2" style="26" bestFit="1" customWidth="1"/>
    <col min="13595" max="13595" width="11.5703125" style="26" bestFit="1" customWidth="1"/>
    <col min="13596" max="13596" width="7" style="26" bestFit="1" customWidth="1"/>
    <col min="13597" max="13597" width="12.28515625" style="26" bestFit="1" customWidth="1"/>
    <col min="13598" max="13824" width="9.140625" style="26"/>
    <col min="13825" max="13825" width="50.140625" style="26" bestFit="1" customWidth="1"/>
    <col min="13826" max="13826" width="8.42578125" style="26" bestFit="1" customWidth="1"/>
    <col min="13827" max="13827" width="3" style="26" bestFit="1" customWidth="1"/>
    <col min="13828" max="13828" width="11.28515625" style="26" bestFit="1" customWidth="1"/>
    <col min="13829" max="13829" width="12.28515625" style="26" bestFit="1" customWidth="1"/>
    <col min="13830" max="13830" width="11.140625" style="26" customWidth="1"/>
    <col min="13831" max="13831" width="9.85546875" style="26" customWidth="1"/>
    <col min="13832" max="13832" width="6.85546875" style="26" customWidth="1"/>
    <col min="13833" max="13834" width="5.5703125" style="26" customWidth="1"/>
    <col min="13835" max="13835" width="5.140625" style="26" customWidth="1"/>
    <col min="13836" max="13836" width="5.5703125" style="26" bestFit="1" customWidth="1"/>
    <col min="13837" max="13837" width="6.42578125" style="26" customWidth="1"/>
    <col min="13838" max="13838" width="5.42578125" style="26" customWidth="1"/>
    <col min="13839" max="13839" width="4.7109375" style="26" customWidth="1"/>
    <col min="13840" max="13840" width="12" style="26" bestFit="1" customWidth="1"/>
    <col min="13841" max="13841" width="6.85546875" style="26" customWidth="1"/>
    <col min="13842" max="13842" width="13.5703125" style="26" customWidth="1"/>
    <col min="13843" max="13843" width="7.42578125" style="26" customWidth="1"/>
    <col min="13844" max="13844" width="11.28515625" style="26" customWidth="1"/>
    <col min="13845" max="13846" width="8" style="26" bestFit="1" customWidth="1"/>
    <col min="13847" max="13847" width="13.85546875" style="26" bestFit="1" customWidth="1"/>
    <col min="13848" max="13848" width="16.140625" style="26" bestFit="1" customWidth="1"/>
    <col min="13849" max="13849" width="7" style="26" bestFit="1" customWidth="1"/>
    <col min="13850" max="13850" width="2" style="26" bestFit="1" customWidth="1"/>
    <col min="13851" max="13851" width="11.5703125" style="26" bestFit="1" customWidth="1"/>
    <col min="13852" max="13852" width="7" style="26" bestFit="1" customWidth="1"/>
    <col min="13853" max="13853" width="12.28515625" style="26" bestFit="1" customWidth="1"/>
    <col min="13854" max="14080" width="9.140625" style="26"/>
    <col min="14081" max="14081" width="50.140625" style="26" bestFit="1" customWidth="1"/>
    <col min="14082" max="14082" width="8.42578125" style="26" bestFit="1" customWidth="1"/>
    <col min="14083" max="14083" width="3" style="26" bestFit="1" customWidth="1"/>
    <col min="14084" max="14084" width="11.28515625" style="26" bestFit="1" customWidth="1"/>
    <col min="14085" max="14085" width="12.28515625" style="26" bestFit="1" customWidth="1"/>
    <col min="14086" max="14086" width="11.140625" style="26" customWidth="1"/>
    <col min="14087" max="14087" width="9.85546875" style="26" customWidth="1"/>
    <col min="14088" max="14088" width="6.85546875" style="26" customWidth="1"/>
    <col min="14089" max="14090" width="5.5703125" style="26" customWidth="1"/>
    <col min="14091" max="14091" width="5.140625" style="26" customWidth="1"/>
    <col min="14092" max="14092" width="5.5703125" style="26" bestFit="1" customWidth="1"/>
    <col min="14093" max="14093" width="6.42578125" style="26" customWidth="1"/>
    <col min="14094" max="14094" width="5.42578125" style="26" customWidth="1"/>
    <col min="14095" max="14095" width="4.7109375" style="26" customWidth="1"/>
    <col min="14096" max="14096" width="12" style="26" bestFit="1" customWidth="1"/>
    <col min="14097" max="14097" width="6.85546875" style="26" customWidth="1"/>
    <col min="14098" max="14098" width="13.5703125" style="26" customWidth="1"/>
    <col min="14099" max="14099" width="7.42578125" style="26" customWidth="1"/>
    <col min="14100" max="14100" width="11.28515625" style="26" customWidth="1"/>
    <col min="14101" max="14102" width="8" style="26" bestFit="1" customWidth="1"/>
    <col min="14103" max="14103" width="13.85546875" style="26" bestFit="1" customWidth="1"/>
    <col min="14104" max="14104" width="16.140625" style="26" bestFit="1" customWidth="1"/>
    <col min="14105" max="14105" width="7" style="26" bestFit="1" customWidth="1"/>
    <col min="14106" max="14106" width="2" style="26" bestFit="1" customWidth="1"/>
    <col min="14107" max="14107" width="11.5703125" style="26" bestFit="1" customWidth="1"/>
    <col min="14108" max="14108" width="7" style="26" bestFit="1" customWidth="1"/>
    <col min="14109" max="14109" width="12.28515625" style="26" bestFit="1" customWidth="1"/>
    <col min="14110" max="14336" width="9.140625" style="26"/>
    <col min="14337" max="14337" width="50.140625" style="26" bestFit="1" customWidth="1"/>
    <col min="14338" max="14338" width="8.42578125" style="26" bestFit="1" customWidth="1"/>
    <col min="14339" max="14339" width="3" style="26" bestFit="1" customWidth="1"/>
    <col min="14340" max="14340" width="11.28515625" style="26" bestFit="1" customWidth="1"/>
    <col min="14341" max="14341" width="12.28515625" style="26" bestFit="1" customWidth="1"/>
    <col min="14342" max="14342" width="11.140625" style="26" customWidth="1"/>
    <col min="14343" max="14343" width="9.85546875" style="26" customWidth="1"/>
    <col min="14344" max="14344" width="6.85546875" style="26" customWidth="1"/>
    <col min="14345" max="14346" width="5.5703125" style="26" customWidth="1"/>
    <col min="14347" max="14347" width="5.140625" style="26" customWidth="1"/>
    <col min="14348" max="14348" width="5.5703125" style="26" bestFit="1" customWidth="1"/>
    <col min="14349" max="14349" width="6.42578125" style="26" customWidth="1"/>
    <col min="14350" max="14350" width="5.42578125" style="26" customWidth="1"/>
    <col min="14351" max="14351" width="4.7109375" style="26" customWidth="1"/>
    <col min="14352" max="14352" width="12" style="26" bestFit="1" customWidth="1"/>
    <col min="14353" max="14353" width="6.85546875" style="26" customWidth="1"/>
    <col min="14354" max="14354" width="13.5703125" style="26" customWidth="1"/>
    <col min="14355" max="14355" width="7.42578125" style="26" customWidth="1"/>
    <col min="14356" max="14356" width="11.28515625" style="26" customWidth="1"/>
    <col min="14357" max="14358" width="8" style="26" bestFit="1" customWidth="1"/>
    <col min="14359" max="14359" width="13.85546875" style="26" bestFit="1" customWidth="1"/>
    <col min="14360" max="14360" width="16.140625" style="26" bestFit="1" customWidth="1"/>
    <col min="14361" max="14361" width="7" style="26" bestFit="1" customWidth="1"/>
    <col min="14362" max="14362" width="2" style="26" bestFit="1" customWidth="1"/>
    <col min="14363" max="14363" width="11.5703125" style="26" bestFit="1" customWidth="1"/>
    <col min="14364" max="14364" width="7" style="26" bestFit="1" customWidth="1"/>
    <col min="14365" max="14365" width="12.28515625" style="26" bestFit="1" customWidth="1"/>
    <col min="14366" max="14592" width="9.140625" style="26"/>
    <col min="14593" max="14593" width="50.140625" style="26" bestFit="1" customWidth="1"/>
    <col min="14594" max="14594" width="8.42578125" style="26" bestFit="1" customWidth="1"/>
    <col min="14595" max="14595" width="3" style="26" bestFit="1" customWidth="1"/>
    <col min="14596" max="14596" width="11.28515625" style="26" bestFit="1" customWidth="1"/>
    <col min="14597" max="14597" width="12.28515625" style="26" bestFit="1" customWidth="1"/>
    <col min="14598" max="14598" width="11.140625" style="26" customWidth="1"/>
    <col min="14599" max="14599" width="9.85546875" style="26" customWidth="1"/>
    <col min="14600" max="14600" width="6.85546875" style="26" customWidth="1"/>
    <col min="14601" max="14602" width="5.5703125" style="26" customWidth="1"/>
    <col min="14603" max="14603" width="5.140625" style="26" customWidth="1"/>
    <col min="14604" max="14604" width="5.5703125" style="26" bestFit="1" customWidth="1"/>
    <col min="14605" max="14605" width="6.42578125" style="26" customWidth="1"/>
    <col min="14606" max="14606" width="5.42578125" style="26" customWidth="1"/>
    <col min="14607" max="14607" width="4.7109375" style="26" customWidth="1"/>
    <col min="14608" max="14608" width="12" style="26" bestFit="1" customWidth="1"/>
    <col min="14609" max="14609" width="6.85546875" style="26" customWidth="1"/>
    <col min="14610" max="14610" width="13.5703125" style="26" customWidth="1"/>
    <col min="14611" max="14611" width="7.42578125" style="26" customWidth="1"/>
    <col min="14612" max="14612" width="11.28515625" style="26" customWidth="1"/>
    <col min="14613" max="14614" width="8" style="26" bestFit="1" customWidth="1"/>
    <col min="14615" max="14615" width="13.85546875" style="26" bestFit="1" customWidth="1"/>
    <col min="14616" max="14616" width="16.140625" style="26" bestFit="1" customWidth="1"/>
    <col min="14617" max="14617" width="7" style="26" bestFit="1" customWidth="1"/>
    <col min="14618" max="14618" width="2" style="26" bestFit="1" customWidth="1"/>
    <col min="14619" max="14619" width="11.5703125" style="26" bestFit="1" customWidth="1"/>
    <col min="14620" max="14620" width="7" style="26" bestFit="1" customWidth="1"/>
    <col min="14621" max="14621" width="12.28515625" style="26" bestFit="1" customWidth="1"/>
    <col min="14622" max="14848" width="9.140625" style="26"/>
    <col min="14849" max="14849" width="50.140625" style="26" bestFit="1" customWidth="1"/>
    <col min="14850" max="14850" width="8.42578125" style="26" bestFit="1" customWidth="1"/>
    <col min="14851" max="14851" width="3" style="26" bestFit="1" customWidth="1"/>
    <col min="14852" max="14852" width="11.28515625" style="26" bestFit="1" customWidth="1"/>
    <col min="14853" max="14853" width="12.28515625" style="26" bestFit="1" customWidth="1"/>
    <col min="14854" max="14854" width="11.140625" style="26" customWidth="1"/>
    <col min="14855" max="14855" width="9.85546875" style="26" customWidth="1"/>
    <col min="14856" max="14856" width="6.85546875" style="26" customWidth="1"/>
    <col min="14857" max="14858" width="5.5703125" style="26" customWidth="1"/>
    <col min="14859" max="14859" width="5.140625" style="26" customWidth="1"/>
    <col min="14860" max="14860" width="5.5703125" style="26" bestFit="1" customWidth="1"/>
    <col min="14861" max="14861" width="6.42578125" style="26" customWidth="1"/>
    <col min="14862" max="14862" width="5.42578125" style="26" customWidth="1"/>
    <col min="14863" max="14863" width="4.7109375" style="26" customWidth="1"/>
    <col min="14864" max="14864" width="12" style="26" bestFit="1" customWidth="1"/>
    <col min="14865" max="14865" width="6.85546875" style="26" customWidth="1"/>
    <col min="14866" max="14866" width="13.5703125" style="26" customWidth="1"/>
    <col min="14867" max="14867" width="7.42578125" style="26" customWidth="1"/>
    <col min="14868" max="14868" width="11.28515625" style="26" customWidth="1"/>
    <col min="14869" max="14870" width="8" style="26" bestFit="1" customWidth="1"/>
    <col min="14871" max="14871" width="13.85546875" style="26" bestFit="1" customWidth="1"/>
    <col min="14872" max="14872" width="16.140625" style="26" bestFit="1" customWidth="1"/>
    <col min="14873" max="14873" width="7" style="26" bestFit="1" customWidth="1"/>
    <col min="14874" max="14874" width="2" style="26" bestFit="1" customWidth="1"/>
    <col min="14875" max="14875" width="11.5703125" style="26" bestFit="1" customWidth="1"/>
    <col min="14876" max="14876" width="7" style="26" bestFit="1" customWidth="1"/>
    <col min="14877" max="14877" width="12.28515625" style="26" bestFit="1" customWidth="1"/>
    <col min="14878" max="15104" width="9.140625" style="26"/>
    <col min="15105" max="15105" width="50.140625" style="26" bestFit="1" customWidth="1"/>
    <col min="15106" max="15106" width="8.42578125" style="26" bestFit="1" customWidth="1"/>
    <col min="15107" max="15107" width="3" style="26" bestFit="1" customWidth="1"/>
    <col min="15108" max="15108" width="11.28515625" style="26" bestFit="1" customWidth="1"/>
    <col min="15109" max="15109" width="12.28515625" style="26" bestFit="1" customWidth="1"/>
    <col min="15110" max="15110" width="11.140625" style="26" customWidth="1"/>
    <col min="15111" max="15111" width="9.85546875" style="26" customWidth="1"/>
    <col min="15112" max="15112" width="6.85546875" style="26" customWidth="1"/>
    <col min="15113" max="15114" width="5.5703125" style="26" customWidth="1"/>
    <col min="15115" max="15115" width="5.140625" style="26" customWidth="1"/>
    <col min="15116" max="15116" width="5.5703125" style="26" bestFit="1" customWidth="1"/>
    <col min="15117" max="15117" width="6.42578125" style="26" customWidth="1"/>
    <col min="15118" max="15118" width="5.42578125" style="26" customWidth="1"/>
    <col min="15119" max="15119" width="4.7109375" style="26" customWidth="1"/>
    <col min="15120" max="15120" width="12" style="26" bestFit="1" customWidth="1"/>
    <col min="15121" max="15121" width="6.85546875" style="26" customWidth="1"/>
    <col min="15122" max="15122" width="13.5703125" style="26" customWidth="1"/>
    <col min="15123" max="15123" width="7.42578125" style="26" customWidth="1"/>
    <col min="15124" max="15124" width="11.28515625" style="26" customWidth="1"/>
    <col min="15125" max="15126" width="8" style="26" bestFit="1" customWidth="1"/>
    <col min="15127" max="15127" width="13.85546875" style="26" bestFit="1" customWidth="1"/>
    <col min="15128" max="15128" width="16.140625" style="26" bestFit="1" customWidth="1"/>
    <col min="15129" max="15129" width="7" style="26" bestFit="1" customWidth="1"/>
    <col min="15130" max="15130" width="2" style="26" bestFit="1" customWidth="1"/>
    <col min="15131" max="15131" width="11.5703125" style="26" bestFit="1" customWidth="1"/>
    <col min="15132" max="15132" width="7" style="26" bestFit="1" customWidth="1"/>
    <col min="15133" max="15133" width="12.28515625" style="26" bestFit="1" customWidth="1"/>
    <col min="15134" max="15360" width="9.140625" style="26"/>
    <col min="15361" max="15361" width="50.140625" style="26" bestFit="1" customWidth="1"/>
    <col min="15362" max="15362" width="8.42578125" style="26" bestFit="1" customWidth="1"/>
    <col min="15363" max="15363" width="3" style="26" bestFit="1" customWidth="1"/>
    <col min="15364" max="15364" width="11.28515625" style="26" bestFit="1" customWidth="1"/>
    <col min="15365" max="15365" width="12.28515625" style="26" bestFit="1" customWidth="1"/>
    <col min="15366" max="15366" width="11.140625" style="26" customWidth="1"/>
    <col min="15367" max="15367" width="9.85546875" style="26" customWidth="1"/>
    <col min="15368" max="15368" width="6.85546875" style="26" customWidth="1"/>
    <col min="15369" max="15370" width="5.5703125" style="26" customWidth="1"/>
    <col min="15371" max="15371" width="5.140625" style="26" customWidth="1"/>
    <col min="15372" max="15372" width="5.5703125" style="26" bestFit="1" customWidth="1"/>
    <col min="15373" max="15373" width="6.42578125" style="26" customWidth="1"/>
    <col min="15374" max="15374" width="5.42578125" style="26" customWidth="1"/>
    <col min="15375" max="15375" width="4.7109375" style="26" customWidth="1"/>
    <col min="15376" max="15376" width="12" style="26" bestFit="1" customWidth="1"/>
    <col min="15377" max="15377" width="6.85546875" style="26" customWidth="1"/>
    <col min="15378" max="15378" width="13.5703125" style="26" customWidth="1"/>
    <col min="15379" max="15379" width="7.42578125" style="26" customWidth="1"/>
    <col min="15380" max="15380" width="11.28515625" style="26" customWidth="1"/>
    <col min="15381" max="15382" width="8" style="26" bestFit="1" customWidth="1"/>
    <col min="15383" max="15383" width="13.85546875" style="26" bestFit="1" customWidth="1"/>
    <col min="15384" max="15384" width="16.140625" style="26" bestFit="1" customWidth="1"/>
    <col min="15385" max="15385" width="7" style="26" bestFit="1" customWidth="1"/>
    <col min="15386" max="15386" width="2" style="26" bestFit="1" customWidth="1"/>
    <col min="15387" max="15387" width="11.5703125" style="26" bestFit="1" customWidth="1"/>
    <col min="15388" max="15388" width="7" style="26" bestFit="1" customWidth="1"/>
    <col min="15389" max="15389" width="12.28515625" style="26" bestFit="1" customWidth="1"/>
    <col min="15390" max="15616" width="9.140625" style="26"/>
    <col min="15617" max="15617" width="50.140625" style="26" bestFit="1" customWidth="1"/>
    <col min="15618" max="15618" width="8.42578125" style="26" bestFit="1" customWidth="1"/>
    <col min="15619" max="15619" width="3" style="26" bestFit="1" customWidth="1"/>
    <col min="15620" max="15620" width="11.28515625" style="26" bestFit="1" customWidth="1"/>
    <col min="15621" max="15621" width="12.28515625" style="26" bestFit="1" customWidth="1"/>
    <col min="15622" max="15622" width="11.140625" style="26" customWidth="1"/>
    <col min="15623" max="15623" width="9.85546875" style="26" customWidth="1"/>
    <col min="15624" max="15624" width="6.85546875" style="26" customWidth="1"/>
    <col min="15625" max="15626" width="5.5703125" style="26" customWidth="1"/>
    <col min="15627" max="15627" width="5.140625" style="26" customWidth="1"/>
    <col min="15628" max="15628" width="5.5703125" style="26" bestFit="1" customWidth="1"/>
    <col min="15629" max="15629" width="6.42578125" style="26" customWidth="1"/>
    <col min="15630" max="15630" width="5.42578125" style="26" customWidth="1"/>
    <col min="15631" max="15631" width="4.7109375" style="26" customWidth="1"/>
    <col min="15632" max="15632" width="12" style="26" bestFit="1" customWidth="1"/>
    <col min="15633" max="15633" width="6.85546875" style="26" customWidth="1"/>
    <col min="15634" max="15634" width="13.5703125" style="26" customWidth="1"/>
    <col min="15635" max="15635" width="7.42578125" style="26" customWidth="1"/>
    <col min="15636" max="15636" width="11.28515625" style="26" customWidth="1"/>
    <col min="15637" max="15638" width="8" style="26" bestFit="1" customWidth="1"/>
    <col min="15639" max="15639" width="13.85546875" style="26" bestFit="1" customWidth="1"/>
    <col min="15640" max="15640" width="16.140625" style="26" bestFit="1" customWidth="1"/>
    <col min="15641" max="15641" width="7" style="26" bestFit="1" customWidth="1"/>
    <col min="15642" max="15642" width="2" style="26" bestFit="1" customWidth="1"/>
    <col min="15643" max="15643" width="11.5703125" style="26" bestFit="1" customWidth="1"/>
    <col min="15644" max="15644" width="7" style="26" bestFit="1" customWidth="1"/>
    <col min="15645" max="15645" width="12.28515625" style="26" bestFit="1" customWidth="1"/>
    <col min="15646" max="15872" width="9.140625" style="26"/>
    <col min="15873" max="15873" width="50.140625" style="26" bestFit="1" customWidth="1"/>
    <col min="15874" max="15874" width="8.42578125" style="26" bestFit="1" customWidth="1"/>
    <col min="15875" max="15875" width="3" style="26" bestFit="1" customWidth="1"/>
    <col min="15876" max="15876" width="11.28515625" style="26" bestFit="1" customWidth="1"/>
    <col min="15877" max="15877" width="12.28515625" style="26" bestFit="1" customWidth="1"/>
    <col min="15878" max="15878" width="11.140625" style="26" customWidth="1"/>
    <col min="15879" max="15879" width="9.85546875" style="26" customWidth="1"/>
    <col min="15880" max="15880" width="6.85546875" style="26" customWidth="1"/>
    <col min="15881" max="15882" width="5.5703125" style="26" customWidth="1"/>
    <col min="15883" max="15883" width="5.140625" style="26" customWidth="1"/>
    <col min="15884" max="15884" width="5.5703125" style="26" bestFit="1" customWidth="1"/>
    <col min="15885" max="15885" width="6.42578125" style="26" customWidth="1"/>
    <col min="15886" max="15886" width="5.42578125" style="26" customWidth="1"/>
    <col min="15887" max="15887" width="4.7109375" style="26" customWidth="1"/>
    <col min="15888" max="15888" width="12" style="26" bestFit="1" customWidth="1"/>
    <col min="15889" max="15889" width="6.85546875" style="26" customWidth="1"/>
    <col min="15890" max="15890" width="13.5703125" style="26" customWidth="1"/>
    <col min="15891" max="15891" width="7.42578125" style="26" customWidth="1"/>
    <col min="15892" max="15892" width="11.28515625" style="26" customWidth="1"/>
    <col min="15893" max="15894" width="8" style="26" bestFit="1" customWidth="1"/>
    <col min="15895" max="15895" width="13.85546875" style="26" bestFit="1" customWidth="1"/>
    <col min="15896" max="15896" width="16.140625" style="26" bestFit="1" customWidth="1"/>
    <col min="15897" max="15897" width="7" style="26" bestFit="1" customWidth="1"/>
    <col min="15898" max="15898" width="2" style="26" bestFit="1" customWidth="1"/>
    <col min="15899" max="15899" width="11.5703125" style="26" bestFit="1" customWidth="1"/>
    <col min="15900" max="15900" width="7" style="26" bestFit="1" customWidth="1"/>
    <col min="15901" max="15901" width="12.28515625" style="26" bestFit="1" customWidth="1"/>
    <col min="15902" max="16128" width="9.140625" style="26"/>
    <col min="16129" max="16129" width="50.140625" style="26" bestFit="1" customWidth="1"/>
    <col min="16130" max="16130" width="8.42578125" style="26" bestFit="1" customWidth="1"/>
    <col min="16131" max="16131" width="3" style="26" bestFit="1" customWidth="1"/>
    <col min="16132" max="16132" width="11.28515625" style="26" bestFit="1" customWidth="1"/>
    <col min="16133" max="16133" width="12.28515625" style="26" bestFit="1" customWidth="1"/>
    <col min="16134" max="16134" width="11.140625" style="26" customWidth="1"/>
    <col min="16135" max="16135" width="9.85546875" style="26" customWidth="1"/>
    <col min="16136" max="16136" width="6.85546875" style="26" customWidth="1"/>
    <col min="16137" max="16138" width="5.5703125" style="26" customWidth="1"/>
    <col min="16139" max="16139" width="5.140625" style="26" customWidth="1"/>
    <col min="16140" max="16140" width="5.5703125" style="26" bestFit="1" customWidth="1"/>
    <col min="16141" max="16141" width="6.42578125" style="26" customWidth="1"/>
    <col min="16142" max="16142" width="5.42578125" style="26" customWidth="1"/>
    <col min="16143" max="16143" width="4.7109375" style="26" customWidth="1"/>
    <col min="16144" max="16144" width="12" style="26" bestFit="1" customWidth="1"/>
    <col min="16145" max="16145" width="6.85546875" style="26" customWidth="1"/>
    <col min="16146" max="16146" width="13.5703125" style="26" customWidth="1"/>
    <col min="16147" max="16147" width="7.42578125" style="26" customWidth="1"/>
    <col min="16148" max="16148" width="11.28515625" style="26" customWidth="1"/>
    <col min="16149" max="16150" width="8" style="26" bestFit="1" customWidth="1"/>
    <col min="16151" max="16151" width="13.85546875" style="26" bestFit="1" customWidth="1"/>
    <col min="16152" max="16152" width="16.140625" style="26" bestFit="1" customWidth="1"/>
    <col min="16153" max="16153" width="7" style="26" bestFit="1" customWidth="1"/>
    <col min="16154" max="16154" width="2" style="26" bestFit="1" customWidth="1"/>
    <col min="16155" max="16155" width="11.5703125" style="26" bestFit="1" customWidth="1"/>
    <col min="16156" max="16156" width="7" style="26" bestFit="1" customWidth="1"/>
    <col min="16157" max="16157" width="12.28515625" style="26" bestFit="1" customWidth="1"/>
    <col min="16158" max="16384" width="9.140625" style="26"/>
  </cols>
  <sheetData>
    <row r="1" spans="1:16" ht="78" thickBot="1" x14ac:dyDescent="0.3">
      <c r="A1" s="55" t="s">
        <v>46</v>
      </c>
      <c r="B1" s="47"/>
      <c r="C1" s="61"/>
      <c r="D1" s="62" t="s">
        <v>29</v>
      </c>
      <c r="E1" s="61"/>
      <c r="F1" s="65"/>
      <c r="G1" s="65"/>
      <c r="H1" s="65"/>
      <c r="I1" s="23"/>
    </row>
    <row r="2" spans="1:16" ht="27" thickBot="1" x14ac:dyDescent="0.3">
      <c r="A2" s="56" t="s">
        <v>48</v>
      </c>
      <c r="B2" s="47"/>
      <c r="C2" s="61"/>
      <c r="D2" s="62">
        <v>8</v>
      </c>
      <c r="E2" s="62"/>
      <c r="F2" s="102" t="s">
        <v>49</v>
      </c>
      <c r="G2" s="103"/>
      <c r="H2" s="104"/>
      <c r="I2" s="27"/>
      <c r="K2" s="40" t="s">
        <v>120</v>
      </c>
      <c r="L2" s="40">
        <f>MIN($F$3:$H$14)</f>
        <v>4</v>
      </c>
    </row>
    <row r="3" spans="1:16" x14ac:dyDescent="0.25">
      <c r="A3" s="56" t="s">
        <v>50</v>
      </c>
      <c r="B3" s="47"/>
      <c r="C3" s="63" t="s">
        <v>36</v>
      </c>
      <c r="D3" s="62">
        <v>1</v>
      </c>
      <c r="E3" s="61"/>
      <c r="F3" s="66">
        <v>9</v>
      </c>
      <c r="G3" s="67">
        <v>10</v>
      </c>
      <c r="H3" s="68">
        <v>10</v>
      </c>
      <c r="I3" s="27"/>
      <c r="K3" s="40" t="s">
        <v>121</v>
      </c>
      <c r="L3" s="40">
        <f>MAX($F$3:$H$14)</f>
        <v>12</v>
      </c>
    </row>
    <row r="4" spans="1:16" ht="26.25" x14ac:dyDescent="0.25">
      <c r="A4" s="57" t="s">
        <v>51</v>
      </c>
      <c r="B4" s="47"/>
      <c r="C4" s="63" t="s">
        <v>38</v>
      </c>
      <c r="D4" s="62">
        <v>1</v>
      </c>
      <c r="E4" s="61"/>
      <c r="F4" s="66">
        <v>10</v>
      </c>
      <c r="G4" s="67">
        <v>4</v>
      </c>
      <c r="H4" s="68">
        <v>7</v>
      </c>
      <c r="I4" s="27"/>
    </row>
    <row r="5" spans="1:16" x14ac:dyDescent="0.25">
      <c r="A5" s="57"/>
      <c r="B5" s="47"/>
      <c r="C5" s="63" t="s">
        <v>52</v>
      </c>
      <c r="D5" s="62">
        <v>3</v>
      </c>
      <c r="E5" s="61"/>
      <c r="F5" s="66">
        <v>9</v>
      </c>
      <c r="G5" s="67">
        <v>8</v>
      </c>
      <c r="H5" s="68">
        <v>12</v>
      </c>
      <c r="I5" s="27"/>
      <c r="K5" s="40">
        <v>4</v>
      </c>
      <c r="L5" s="40">
        <f t="array" ref="L5:L13">FREQUENCY(F3:H14,K5:K13)</f>
        <v>1</v>
      </c>
      <c r="M5" s="40">
        <f>L5/$L$14</f>
        <v>2.7777777777777776E-2</v>
      </c>
      <c r="P5" s="40">
        <v>0.33333333333333331</v>
      </c>
    </row>
    <row r="6" spans="1:16" x14ac:dyDescent="0.25">
      <c r="A6" s="57"/>
      <c r="B6" s="47" t="s">
        <v>35</v>
      </c>
      <c r="C6" s="63" t="s">
        <v>53</v>
      </c>
      <c r="D6" s="62">
        <v>3</v>
      </c>
      <c r="E6" s="61"/>
      <c r="F6" s="66">
        <v>7</v>
      </c>
      <c r="G6" s="67">
        <v>9</v>
      </c>
      <c r="H6" s="68">
        <v>8</v>
      </c>
      <c r="I6" s="27"/>
      <c r="K6" s="40">
        <v>5</v>
      </c>
      <c r="L6" s="40">
        <v>0</v>
      </c>
      <c r="M6" s="40">
        <f t="shared" ref="M6:M13" si="0">L6/$L$14</f>
        <v>0</v>
      </c>
      <c r="P6" s="40">
        <v>0.30555555555555558</v>
      </c>
    </row>
    <row r="7" spans="1:16" ht="15" customHeight="1" x14ac:dyDescent="0.25">
      <c r="A7" s="43" t="s">
        <v>40</v>
      </c>
      <c r="B7" s="47"/>
      <c r="C7" s="63"/>
      <c r="D7" s="62"/>
      <c r="E7" s="61"/>
      <c r="F7" s="66">
        <v>10</v>
      </c>
      <c r="G7" s="67">
        <v>10</v>
      </c>
      <c r="H7" s="68">
        <v>10</v>
      </c>
      <c r="I7" s="27"/>
      <c r="K7" s="40">
        <v>6</v>
      </c>
      <c r="L7" s="40">
        <v>0</v>
      </c>
      <c r="M7" s="40">
        <f t="shared" si="0"/>
        <v>0</v>
      </c>
      <c r="P7" s="40">
        <v>0.1388888888888889</v>
      </c>
    </row>
    <row r="8" spans="1:16" ht="15.75" x14ac:dyDescent="0.25">
      <c r="A8" s="43"/>
      <c r="B8" s="47"/>
      <c r="C8" s="63"/>
      <c r="D8" s="62"/>
      <c r="E8" s="61"/>
      <c r="F8" s="66">
        <v>8</v>
      </c>
      <c r="G8" s="67">
        <v>8</v>
      </c>
      <c r="H8" s="68">
        <v>8</v>
      </c>
      <c r="I8" s="27"/>
      <c r="K8" s="40">
        <v>7</v>
      </c>
      <c r="L8" s="40">
        <v>4</v>
      </c>
      <c r="M8" s="40">
        <f t="shared" si="0"/>
        <v>0.1111111111111111</v>
      </c>
      <c r="P8" s="40">
        <v>0.1111111111111111</v>
      </c>
    </row>
    <row r="9" spans="1:16" ht="15.75" x14ac:dyDescent="0.25">
      <c r="A9" s="43"/>
      <c r="B9" s="47" t="s">
        <v>41</v>
      </c>
      <c r="C9" s="63"/>
      <c r="D9" s="62"/>
      <c r="E9" s="61"/>
      <c r="F9" s="66">
        <v>8</v>
      </c>
      <c r="G9" s="67">
        <v>12</v>
      </c>
      <c r="H9" s="68">
        <v>7</v>
      </c>
      <c r="I9" s="27"/>
      <c r="K9" s="40">
        <v>8</v>
      </c>
      <c r="L9" s="40">
        <v>12</v>
      </c>
      <c r="M9" s="40">
        <f t="shared" si="0"/>
        <v>0.33333333333333331</v>
      </c>
      <c r="P9" s="40">
        <v>5.5555555555555552E-2</v>
      </c>
    </row>
    <row r="10" spans="1:16" x14ac:dyDescent="0.25">
      <c r="A10" s="57"/>
      <c r="B10" s="47"/>
      <c r="C10" s="63"/>
      <c r="D10" s="62"/>
      <c r="E10" s="61"/>
      <c r="F10" s="66">
        <v>9</v>
      </c>
      <c r="G10" s="67">
        <v>8</v>
      </c>
      <c r="H10" s="68">
        <v>10</v>
      </c>
      <c r="I10" s="27"/>
      <c r="K10" s="40">
        <v>9</v>
      </c>
      <c r="L10" s="40">
        <v>5</v>
      </c>
      <c r="M10" s="40">
        <f t="shared" si="0"/>
        <v>0.1388888888888889</v>
      </c>
      <c r="P10" s="40">
        <v>2.7777777777777776E-2</v>
      </c>
    </row>
    <row r="11" spans="1:16" x14ac:dyDescent="0.25">
      <c r="A11" s="57"/>
      <c r="B11" s="47"/>
      <c r="C11" s="63"/>
      <c r="D11" s="62"/>
      <c r="E11" s="61"/>
      <c r="F11" s="66">
        <v>11</v>
      </c>
      <c r="G11" s="67">
        <v>7</v>
      </c>
      <c r="H11" s="68">
        <v>10</v>
      </c>
      <c r="I11" s="27"/>
      <c r="K11" s="40">
        <v>10</v>
      </c>
      <c r="L11" s="40">
        <v>11</v>
      </c>
      <c r="M11" s="40">
        <f t="shared" si="0"/>
        <v>0.30555555555555558</v>
      </c>
      <c r="P11" s="40">
        <v>2.7777777777777776E-2</v>
      </c>
    </row>
    <row r="12" spans="1:16" x14ac:dyDescent="0.25">
      <c r="A12" s="57"/>
      <c r="B12" s="47" t="s">
        <v>43</v>
      </c>
      <c r="C12" s="63"/>
      <c r="D12" s="62"/>
      <c r="E12" s="61"/>
      <c r="F12" s="66">
        <v>10</v>
      </c>
      <c r="G12" s="67">
        <v>10</v>
      </c>
      <c r="H12" s="68">
        <v>10</v>
      </c>
      <c r="I12" s="27"/>
      <c r="K12" s="40">
        <v>11</v>
      </c>
      <c r="L12" s="40">
        <v>1</v>
      </c>
      <c r="M12" s="40">
        <f t="shared" si="0"/>
        <v>2.7777777777777776E-2</v>
      </c>
      <c r="P12" s="40">
        <v>0</v>
      </c>
    </row>
    <row r="13" spans="1:16" x14ac:dyDescent="0.25">
      <c r="A13" s="57"/>
      <c r="B13" s="47"/>
      <c r="C13" s="63"/>
      <c r="D13" s="62"/>
      <c r="E13" s="61"/>
      <c r="F13" s="28">
        <v>8</v>
      </c>
      <c r="G13" s="29">
        <v>9</v>
      </c>
      <c r="H13" s="30">
        <v>8</v>
      </c>
      <c r="I13" s="27"/>
      <c r="K13" s="40">
        <v>12</v>
      </c>
      <c r="L13" s="40">
        <v>2</v>
      </c>
      <c r="M13" s="40">
        <f t="shared" si="0"/>
        <v>5.5555555555555552E-2</v>
      </c>
      <c r="P13" s="40">
        <v>0</v>
      </c>
    </row>
    <row r="14" spans="1:16" ht="15.75" thickBot="1" x14ac:dyDescent="0.3">
      <c r="A14" s="57"/>
      <c r="B14" s="47"/>
      <c r="C14" s="63"/>
      <c r="D14" s="62"/>
      <c r="E14" s="61"/>
      <c r="F14" s="31">
        <v>8</v>
      </c>
      <c r="G14" s="32">
        <v>8</v>
      </c>
      <c r="H14" s="33">
        <v>8</v>
      </c>
      <c r="I14" s="27"/>
      <c r="L14" s="40">
        <f>SUM(L5:L13)</f>
        <v>36</v>
      </c>
      <c r="M14" s="40">
        <f>SUM(M5:M13)</f>
        <v>1</v>
      </c>
    </row>
    <row r="15" spans="1:16" x14ac:dyDescent="0.25">
      <c r="A15" s="57"/>
      <c r="B15" s="47"/>
      <c r="C15" s="61"/>
      <c r="D15" s="61"/>
      <c r="E15" s="61"/>
      <c r="F15" s="34"/>
      <c r="G15" s="35"/>
      <c r="H15" s="35"/>
      <c r="I15" s="27"/>
    </row>
    <row r="16" spans="1:16" x14ac:dyDescent="0.25">
      <c r="A16" s="57"/>
      <c r="B16" s="47"/>
      <c r="C16" s="61"/>
      <c r="D16" s="61"/>
      <c r="E16" s="61"/>
      <c r="F16" s="34"/>
      <c r="G16" s="35"/>
      <c r="H16" s="35"/>
      <c r="I16" s="27"/>
    </row>
    <row r="17" spans="1:9" ht="30.75" x14ac:dyDescent="0.25">
      <c r="A17" s="44" t="s">
        <v>54</v>
      </c>
      <c r="B17" s="47"/>
      <c r="C17" s="61"/>
      <c r="D17" s="61"/>
      <c r="E17" s="61"/>
      <c r="F17" s="34"/>
      <c r="G17" s="34"/>
      <c r="H17" s="34"/>
      <c r="I17" s="34"/>
    </row>
    <row r="18" spans="1:9" x14ac:dyDescent="0.25">
      <c r="A18" s="58" t="s">
        <v>55</v>
      </c>
      <c r="B18" s="36">
        <f>AVERAGE($F$3:$H$14)</f>
        <v>8.8333333333333339</v>
      </c>
      <c r="C18" s="61"/>
      <c r="D18" s="61"/>
      <c r="E18" s="61"/>
      <c r="F18" s="24"/>
      <c r="G18" s="24"/>
      <c r="H18" s="24"/>
      <c r="I18" s="24"/>
    </row>
    <row r="19" spans="1:9" x14ac:dyDescent="0.25">
      <c r="A19" s="58" t="s">
        <v>56</v>
      </c>
      <c r="B19" s="36">
        <f>STDEV($F$3:$H$14)</f>
        <v>1.5583874449479591</v>
      </c>
      <c r="C19" s="61"/>
      <c r="D19" s="61"/>
      <c r="E19" s="61"/>
      <c r="F19" s="24"/>
      <c r="G19" s="24"/>
      <c r="H19" s="24"/>
      <c r="I19" s="24"/>
    </row>
    <row r="20" spans="1:9" x14ac:dyDescent="0.25">
      <c r="A20" s="58" t="s">
        <v>57</v>
      </c>
      <c r="B20" s="37">
        <f>P6</f>
        <v>0.30555555555555558</v>
      </c>
      <c r="C20" s="61"/>
      <c r="D20" s="61"/>
      <c r="E20" s="61"/>
      <c r="F20" s="24"/>
      <c r="G20" s="24"/>
      <c r="H20" s="24"/>
      <c r="I20" s="24"/>
    </row>
    <row r="21" spans="1:9" ht="39" x14ac:dyDescent="0.25">
      <c r="A21" s="58" t="s">
        <v>122</v>
      </c>
      <c r="B21" s="37">
        <v>8.3330000000000002</v>
      </c>
      <c r="C21" s="61"/>
      <c r="D21" s="61"/>
      <c r="E21" s="61"/>
      <c r="F21" s="24"/>
      <c r="G21" s="24"/>
      <c r="H21" s="24"/>
      <c r="I21" s="24"/>
    </row>
    <row r="22" spans="1:9" x14ac:dyDescent="0.25">
      <c r="A22" s="59"/>
      <c r="B22" s="24"/>
      <c r="C22" s="61"/>
      <c r="D22" s="61"/>
      <c r="E22" s="61"/>
      <c r="F22" s="24"/>
      <c r="G22" s="24"/>
      <c r="H22" s="25"/>
      <c r="I22" s="24"/>
    </row>
    <row r="23" spans="1:9" x14ac:dyDescent="0.25">
      <c r="A23" s="59"/>
      <c r="B23" s="24"/>
      <c r="C23" s="61"/>
      <c r="D23" s="61"/>
      <c r="E23" s="61"/>
      <c r="F23" s="24"/>
      <c r="G23" s="24"/>
      <c r="H23" s="24"/>
      <c r="I23" s="24"/>
    </row>
    <row r="24" spans="1:9" x14ac:dyDescent="0.25">
      <c r="A24" s="59"/>
      <c r="B24" s="24"/>
      <c r="C24" s="61"/>
      <c r="D24" s="61"/>
      <c r="E24" s="61"/>
      <c r="F24" s="24"/>
      <c r="G24" s="24"/>
      <c r="H24" s="24"/>
      <c r="I24" s="24"/>
    </row>
    <row r="25" spans="1:9" x14ac:dyDescent="0.25">
      <c r="A25" s="59"/>
      <c r="B25" s="24"/>
      <c r="C25" s="61"/>
      <c r="D25" s="61"/>
      <c r="E25" s="61"/>
      <c r="F25" s="24"/>
      <c r="G25" s="24"/>
      <c r="H25" s="24"/>
      <c r="I25" s="24"/>
    </row>
  </sheetData>
  <sheetProtection formatCells="0"/>
  <sortState ref="P5:P13">
    <sortCondition descending="1" ref="P5:P13"/>
  </sortState>
  <mergeCells count="1">
    <mergeCell ref="F2:H2"/>
  </mergeCells>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1"/>
  <dimension ref="A1:AK50"/>
  <sheetViews>
    <sheetView topLeftCell="A8" zoomScale="85" zoomScaleNormal="85" workbookViewId="0">
      <selection activeCell="B29" sqref="B29"/>
    </sheetView>
  </sheetViews>
  <sheetFormatPr defaultRowHeight="15" x14ac:dyDescent="0.25"/>
  <cols>
    <col min="1" max="1" width="52.85546875" style="72" customWidth="1"/>
    <col min="2" max="2" width="8.42578125" style="69" bestFit="1" customWidth="1"/>
    <col min="3" max="3" width="3" style="77" bestFit="1" customWidth="1"/>
    <col min="4" max="4" width="11.28515625" style="77" bestFit="1" customWidth="1"/>
    <col min="5" max="5" width="12.28515625" style="77" bestFit="1" customWidth="1"/>
    <col min="6" max="6" width="11.140625" style="69" customWidth="1"/>
    <col min="7" max="7" width="9.85546875" style="69" customWidth="1"/>
    <col min="8" max="8" width="21.140625" style="69" customWidth="1"/>
    <col min="9" max="9" width="9.85546875" style="69" customWidth="1"/>
    <col min="10" max="16" width="9.140625" style="40"/>
    <col min="17" max="17" width="12.85546875" style="40" customWidth="1"/>
    <col min="18" max="18" width="13.42578125" style="40" customWidth="1"/>
    <col min="19" max="37" width="9.140625" style="40"/>
    <col min="38" max="256" width="9.140625" style="69"/>
    <col min="257" max="257" width="50.140625" style="69" bestFit="1" customWidth="1"/>
    <col min="258" max="258" width="8.42578125" style="69" bestFit="1" customWidth="1"/>
    <col min="259" max="259" width="3" style="69" bestFit="1" customWidth="1"/>
    <col min="260" max="260" width="11.28515625" style="69" bestFit="1" customWidth="1"/>
    <col min="261" max="261" width="12.28515625" style="69" bestFit="1" customWidth="1"/>
    <col min="262" max="262" width="11.140625" style="69" customWidth="1"/>
    <col min="263" max="263" width="9.85546875" style="69" customWidth="1"/>
    <col min="264" max="264" width="21.140625" style="69" customWidth="1"/>
    <col min="265" max="265" width="9.85546875" style="69" customWidth="1"/>
    <col min="266" max="272" width="9.140625" style="69"/>
    <col min="273" max="273" width="13.7109375" style="69" bestFit="1" customWidth="1"/>
    <col min="274" max="274" width="13.42578125" style="69" customWidth="1"/>
    <col min="275" max="512" width="9.140625" style="69"/>
    <col min="513" max="513" width="50.140625" style="69" bestFit="1" customWidth="1"/>
    <col min="514" max="514" width="8.42578125" style="69" bestFit="1" customWidth="1"/>
    <col min="515" max="515" width="3" style="69" bestFit="1" customWidth="1"/>
    <col min="516" max="516" width="11.28515625" style="69" bestFit="1" customWidth="1"/>
    <col min="517" max="517" width="12.28515625" style="69" bestFit="1" customWidth="1"/>
    <col min="518" max="518" width="11.140625" style="69" customWidth="1"/>
    <col min="519" max="519" width="9.85546875" style="69" customWidth="1"/>
    <col min="520" max="520" width="21.140625" style="69" customWidth="1"/>
    <col min="521" max="521" width="9.85546875" style="69" customWidth="1"/>
    <col min="522" max="528" width="9.140625" style="69"/>
    <col min="529" max="529" width="13.7109375" style="69" bestFit="1" customWidth="1"/>
    <col min="530" max="530" width="13.42578125" style="69" customWidth="1"/>
    <col min="531" max="768" width="9.140625" style="69"/>
    <col min="769" max="769" width="50.140625" style="69" bestFit="1" customWidth="1"/>
    <col min="770" max="770" width="8.42578125" style="69" bestFit="1" customWidth="1"/>
    <col min="771" max="771" width="3" style="69" bestFit="1" customWidth="1"/>
    <col min="772" max="772" width="11.28515625" style="69" bestFit="1" customWidth="1"/>
    <col min="773" max="773" width="12.28515625" style="69" bestFit="1" customWidth="1"/>
    <col min="774" max="774" width="11.140625" style="69" customWidth="1"/>
    <col min="775" max="775" width="9.85546875" style="69" customWidth="1"/>
    <col min="776" max="776" width="21.140625" style="69" customWidth="1"/>
    <col min="777" max="777" width="9.85546875" style="69" customWidth="1"/>
    <col min="778" max="784" width="9.140625" style="69"/>
    <col min="785" max="785" width="13.7109375" style="69" bestFit="1" customWidth="1"/>
    <col min="786" max="786" width="13.42578125" style="69" customWidth="1"/>
    <col min="787" max="1024" width="9.140625" style="69"/>
    <col min="1025" max="1025" width="50.140625" style="69" bestFit="1" customWidth="1"/>
    <col min="1026" max="1026" width="8.42578125" style="69" bestFit="1" customWidth="1"/>
    <col min="1027" max="1027" width="3" style="69" bestFit="1" customWidth="1"/>
    <col min="1028" max="1028" width="11.28515625" style="69" bestFit="1" customWidth="1"/>
    <col min="1029" max="1029" width="12.28515625" style="69" bestFit="1" customWidth="1"/>
    <col min="1030" max="1030" width="11.140625" style="69" customWidth="1"/>
    <col min="1031" max="1031" width="9.85546875" style="69" customWidth="1"/>
    <col min="1032" max="1032" width="21.140625" style="69" customWidth="1"/>
    <col min="1033" max="1033" width="9.85546875" style="69" customWidth="1"/>
    <col min="1034" max="1040" width="9.140625" style="69"/>
    <col min="1041" max="1041" width="13.7109375" style="69" bestFit="1" customWidth="1"/>
    <col min="1042" max="1042" width="13.42578125" style="69" customWidth="1"/>
    <col min="1043" max="1280" width="9.140625" style="69"/>
    <col min="1281" max="1281" width="50.140625" style="69" bestFit="1" customWidth="1"/>
    <col min="1282" max="1282" width="8.42578125" style="69" bestFit="1" customWidth="1"/>
    <col min="1283" max="1283" width="3" style="69" bestFit="1" customWidth="1"/>
    <col min="1284" max="1284" width="11.28515625" style="69" bestFit="1" customWidth="1"/>
    <col min="1285" max="1285" width="12.28515625" style="69" bestFit="1" customWidth="1"/>
    <col min="1286" max="1286" width="11.140625" style="69" customWidth="1"/>
    <col min="1287" max="1287" width="9.85546875" style="69" customWidth="1"/>
    <col min="1288" max="1288" width="21.140625" style="69" customWidth="1"/>
    <col min="1289" max="1289" width="9.85546875" style="69" customWidth="1"/>
    <col min="1290" max="1296" width="9.140625" style="69"/>
    <col min="1297" max="1297" width="13.7109375" style="69" bestFit="1" customWidth="1"/>
    <col min="1298" max="1298" width="13.42578125" style="69" customWidth="1"/>
    <col min="1299" max="1536" width="9.140625" style="69"/>
    <col min="1537" max="1537" width="50.140625" style="69" bestFit="1" customWidth="1"/>
    <col min="1538" max="1538" width="8.42578125" style="69" bestFit="1" customWidth="1"/>
    <col min="1539" max="1539" width="3" style="69" bestFit="1" customWidth="1"/>
    <col min="1540" max="1540" width="11.28515625" style="69" bestFit="1" customWidth="1"/>
    <col min="1541" max="1541" width="12.28515625" style="69" bestFit="1" customWidth="1"/>
    <col min="1542" max="1542" width="11.140625" style="69" customWidth="1"/>
    <col min="1543" max="1543" width="9.85546875" style="69" customWidth="1"/>
    <col min="1544" max="1544" width="21.140625" style="69" customWidth="1"/>
    <col min="1545" max="1545" width="9.85546875" style="69" customWidth="1"/>
    <col min="1546" max="1552" width="9.140625" style="69"/>
    <col min="1553" max="1553" width="13.7109375" style="69" bestFit="1" customWidth="1"/>
    <col min="1554" max="1554" width="13.42578125" style="69" customWidth="1"/>
    <col min="1555" max="1792" width="9.140625" style="69"/>
    <col min="1793" max="1793" width="50.140625" style="69" bestFit="1" customWidth="1"/>
    <col min="1794" max="1794" width="8.42578125" style="69" bestFit="1" customWidth="1"/>
    <col min="1795" max="1795" width="3" style="69" bestFit="1" customWidth="1"/>
    <col min="1796" max="1796" width="11.28515625" style="69" bestFit="1" customWidth="1"/>
    <col min="1797" max="1797" width="12.28515625" style="69" bestFit="1" customWidth="1"/>
    <col min="1798" max="1798" width="11.140625" style="69" customWidth="1"/>
    <col min="1799" max="1799" width="9.85546875" style="69" customWidth="1"/>
    <col min="1800" max="1800" width="21.140625" style="69" customWidth="1"/>
    <col min="1801" max="1801" width="9.85546875" style="69" customWidth="1"/>
    <col min="1802" max="1808" width="9.140625" style="69"/>
    <col min="1809" max="1809" width="13.7109375" style="69" bestFit="1" customWidth="1"/>
    <col min="1810" max="1810" width="13.42578125" style="69" customWidth="1"/>
    <col min="1811" max="2048" width="9.140625" style="69"/>
    <col min="2049" max="2049" width="50.140625" style="69" bestFit="1" customWidth="1"/>
    <col min="2050" max="2050" width="8.42578125" style="69" bestFit="1" customWidth="1"/>
    <col min="2051" max="2051" width="3" style="69" bestFit="1" customWidth="1"/>
    <col min="2052" max="2052" width="11.28515625" style="69" bestFit="1" customWidth="1"/>
    <col min="2053" max="2053" width="12.28515625" style="69" bestFit="1" customWidth="1"/>
    <col min="2054" max="2054" width="11.140625" style="69" customWidth="1"/>
    <col min="2055" max="2055" width="9.85546875" style="69" customWidth="1"/>
    <col min="2056" max="2056" width="21.140625" style="69" customWidth="1"/>
    <col min="2057" max="2057" width="9.85546875" style="69" customWidth="1"/>
    <col min="2058" max="2064" width="9.140625" style="69"/>
    <col min="2065" max="2065" width="13.7109375" style="69" bestFit="1" customWidth="1"/>
    <col min="2066" max="2066" width="13.42578125" style="69" customWidth="1"/>
    <col min="2067" max="2304" width="9.140625" style="69"/>
    <col min="2305" max="2305" width="50.140625" style="69" bestFit="1" customWidth="1"/>
    <col min="2306" max="2306" width="8.42578125" style="69" bestFit="1" customWidth="1"/>
    <col min="2307" max="2307" width="3" style="69" bestFit="1" customWidth="1"/>
    <col min="2308" max="2308" width="11.28515625" style="69" bestFit="1" customWidth="1"/>
    <col min="2309" max="2309" width="12.28515625" style="69" bestFit="1" customWidth="1"/>
    <col min="2310" max="2310" width="11.140625" style="69" customWidth="1"/>
    <col min="2311" max="2311" width="9.85546875" style="69" customWidth="1"/>
    <col min="2312" max="2312" width="21.140625" style="69" customWidth="1"/>
    <col min="2313" max="2313" width="9.85546875" style="69" customWidth="1"/>
    <col min="2314" max="2320" width="9.140625" style="69"/>
    <col min="2321" max="2321" width="13.7109375" style="69" bestFit="1" customWidth="1"/>
    <col min="2322" max="2322" width="13.42578125" style="69" customWidth="1"/>
    <col min="2323" max="2560" width="9.140625" style="69"/>
    <col min="2561" max="2561" width="50.140625" style="69" bestFit="1" customWidth="1"/>
    <col min="2562" max="2562" width="8.42578125" style="69" bestFit="1" customWidth="1"/>
    <col min="2563" max="2563" width="3" style="69" bestFit="1" customWidth="1"/>
    <col min="2564" max="2564" width="11.28515625" style="69" bestFit="1" customWidth="1"/>
    <col min="2565" max="2565" width="12.28515625" style="69" bestFit="1" customWidth="1"/>
    <col min="2566" max="2566" width="11.140625" style="69" customWidth="1"/>
    <col min="2567" max="2567" width="9.85546875" style="69" customWidth="1"/>
    <col min="2568" max="2568" width="21.140625" style="69" customWidth="1"/>
    <col min="2569" max="2569" width="9.85546875" style="69" customWidth="1"/>
    <col min="2570" max="2576" width="9.140625" style="69"/>
    <col min="2577" max="2577" width="13.7109375" style="69" bestFit="1" customWidth="1"/>
    <col min="2578" max="2578" width="13.42578125" style="69" customWidth="1"/>
    <col min="2579" max="2816" width="9.140625" style="69"/>
    <col min="2817" max="2817" width="50.140625" style="69" bestFit="1" customWidth="1"/>
    <col min="2818" max="2818" width="8.42578125" style="69" bestFit="1" customWidth="1"/>
    <col min="2819" max="2819" width="3" style="69" bestFit="1" customWidth="1"/>
    <col min="2820" max="2820" width="11.28515625" style="69" bestFit="1" customWidth="1"/>
    <col min="2821" max="2821" width="12.28515625" style="69" bestFit="1" customWidth="1"/>
    <col min="2822" max="2822" width="11.140625" style="69" customWidth="1"/>
    <col min="2823" max="2823" width="9.85546875" style="69" customWidth="1"/>
    <col min="2824" max="2824" width="21.140625" style="69" customWidth="1"/>
    <col min="2825" max="2825" width="9.85546875" style="69" customWidth="1"/>
    <col min="2826" max="2832" width="9.140625" style="69"/>
    <col min="2833" max="2833" width="13.7109375" style="69" bestFit="1" customWidth="1"/>
    <col min="2834" max="2834" width="13.42578125" style="69" customWidth="1"/>
    <col min="2835" max="3072" width="9.140625" style="69"/>
    <col min="3073" max="3073" width="50.140625" style="69" bestFit="1" customWidth="1"/>
    <col min="3074" max="3074" width="8.42578125" style="69" bestFit="1" customWidth="1"/>
    <col min="3075" max="3075" width="3" style="69" bestFit="1" customWidth="1"/>
    <col min="3076" max="3076" width="11.28515625" style="69" bestFit="1" customWidth="1"/>
    <col min="3077" max="3077" width="12.28515625" style="69" bestFit="1" customWidth="1"/>
    <col min="3078" max="3078" width="11.140625" style="69" customWidth="1"/>
    <col min="3079" max="3079" width="9.85546875" style="69" customWidth="1"/>
    <col min="3080" max="3080" width="21.140625" style="69" customWidth="1"/>
    <col min="3081" max="3081" width="9.85546875" style="69" customWidth="1"/>
    <col min="3082" max="3088" width="9.140625" style="69"/>
    <col min="3089" max="3089" width="13.7109375" style="69" bestFit="1" customWidth="1"/>
    <col min="3090" max="3090" width="13.42578125" style="69" customWidth="1"/>
    <col min="3091" max="3328" width="9.140625" style="69"/>
    <col min="3329" max="3329" width="50.140625" style="69" bestFit="1" customWidth="1"/>
    <col min="3330" max="3330" width="8.42578125" style="69" bestFit="1" customWidth="1"/>
    <col min="3331" max="3331" width="3" style="69" bestFit="1" customWidth="1"/>
    <col min="3332" max="3332" width="11.28515625" style="69" bestFit="1" customWidth="1"/>
    <col min="3333" max="3333" width="12.28515625" style="69" bestFit="1" customWidth="1"/>
    <col min="3334" max="3334" width="11.140625" style="69" customWidth="1"/>
    <col min="3335" max="3335" width="9.85546875" style="69" customWidth="1"/>
    <col min="3336" max="3336" width="21.140625" style="69" customWidth="1"/>
    <col min="3337" max="3337" width="9.85546875" style="69" customWidth="1"/>
    <col min="3338" max="3344" width="9.140625" style="69"/>
    <col min="3345" max="3345" width="13.7109375" style="69" bestFit="1" customWidth="1"/>
    <col min="3346" max="3346" width="13.42578125" style="69" customWidth="1"/>
    <col min="3347" max="3584" width="9.140625" style="69"/>
    <col min="3585" max="3585" width="50.140625" style="69" bestFit="1" customWidth="1"/>
    <col min="3586" max="3586" width="8.42578125" style="69" bestFit="1" customWidth="1"/>
    <col min="3587" max="3587" width="3" style="69" bestFit="1" customWidth="1"/>
    <col min="3588" max="3588" width="11.28515625" style="69" bestFit="1" customWidth="1"/>
    <col min="3589" max="3589" width="12.28515625" style="69" bestFit="1" customWidth="1"/>
    <col min="3590" max="3590" width="11.140625" style="69" customWidth="1"/>
    <col min="3591" max="3591" width="9.85546875" style="69" customWidth="1"/>
    <col min="3592" max="3592" width="21.140625" style="69" customWidth="1"/>
    <col min="3593" max="3593" width="9.85546875" style="69" customWidth="1"/>
    <col min="3594" max="3600" width="9.140625" style="69"/>
    <col min="3601" max="3601" width="13.7109375" style="69" bestFit="1" customWidth="1"/>
    <col min="3602" max="3602" width="13.42578125" style="69" customWidth="1"/>
    <col min="3603" max="3840" width="9.140625" style="69"/>
    <col min="3841" max="3841" width="50.140625" style="69" bestFit="1" customWidth="1"/>
    <col min="3842" max="3842" width="8.42578125" style="69" bestFit="1" customWidth="1"/>
    <col min="3843" max="3843" width="3" style="69" bestFit="1" customWidth="1"/>
    <col min="3844" max="3844" width="11.28515625" style="69" bestFit="1" customWidth="1"/>
    <col min="3845" max="3845" width="12.28515625" style="69" bestFit="1" customWidth="1"/>
    <col min="3846" max="3846" width="11.140625" style="69" customWidth="1"/>
    <col min="3847" max="3847" width="9.85546875" style="69" customWidth="1"/>
    <col min="3848" max="3848" width="21.140625" style="69" customWidth="1"/>
    <col min="3849" max="3849" width="9.85546875" style="69" customWidth="1"/>
    <col min="3850" max="3856" width="9.140625" style="69"/>
    <col min="3857" max="3857" width="13.7109375" style="69" bestFit="1" customWidth="1"/>
    <col min="3858" max="3858" width="13.42578125" style="69" customWidth="1"/>
    <col min="3859" max="4096" width="9.140625" style="69"/>
    <col min="4097" max="4097" width="50.140625" style="69" bestFit="1" customWidth="1"/>
    <col min="4098" max="4098" width="8.42578125" style="69" bestFit="1" customWidth="1"/>
    <col min="4099" max="4099" width="3" style="69" bestFit="1" customWidth="1"/>
    <col min="4100" max="4100" width="11.28515625" style="69" bestFit="1" customWidth="1"/>
    <col min="4101" max="4101" width="12.28515625" style="69" bestFit="1" customWidth="1"/>
    <col min="4102" max="4102" width="11.140625" style="69" customWidth="1"/>
    <col min="4103" max="4103" width="9.85546875" style="69" customWidth="1"/>
    <col min="4104" max="4104" width="21.140625" style="69" customWidth="1"/>
    <col min="4105" max="4105" width="9.85546875" style="69" customWidth="1"/>
    <col min="4106" max="4112" width="9.140625" style="69"/>
    <col min="4113" max="4113" width="13.7109375" style="69" bestFit="1" customWidth="1"/>
    <col min="4114" max="4114" width="13.42578125" style="69" customWidth="1"/>
    <col min="4115" max="4352" width="9.140625" style="69"/>
    <col min="4353" max="4353" width="50.140625" style="69" bestFit="1" customWidth="1"/>
    <col min="4354" max="4354" width="8.42578125" style="69" bestFit="1" customWidth="1"/>
    <col min="4355" max="4355" width="3" style="69" bestFit="1" customWidth="1"/>
    <col min="4356" max="4356" width="11.28515625" style="69" bestFit="1" customWidth="1"/>
    <col min="4357" max="4357" width="12.28515625" style="69" bestFit="1" customWidth="1"/>
    <col min="4358" max="4358" width="11.140625" style="69" customWidth="1"/>
    <col min="4359" max="4359" width="9.85546875" style="69" customWidth="1"/>
    <col min="4360" max="4360" width="21.140625" style="69" customWidth="1"/>
    <col min="4361" max="4361" width="9.85546875" style="69" customWidth="1"/>
    <col min="4362" max="4368" width="9.140625" style="69"/>
    <col min="4369" max="4369" width="13.7109375" style="69" bestFit="1" customWidth="1"/>
    <col min="4370" max="4370" width="13.42578125" style="69" customWidth="1"/>
    <col min="4371" max="4608" width="9.140625" style="69"/>
    <col min="4609" max="4609" width="50.140625" style="69" bestFit="1" customWidth="1"/>
    <col min="4610" max="4610" width="8.42578125" style="69" bestFit="1" customWidth="1"/>
    <col min="4611" max="4611" width="3" style="69" bestFit="1" customWidth="1"/>
    <col min="4612" max="4612" width="11.28515625" style="69" bestFit="1" customWidth="1"/>
    <col min="4613" max="4613" width="12.28515625" style="69" bestFit="1" customWidth="1"/>
    <col min="4614" max="4614" width="11.140625" style="69" customWidth="1"/>
    <col min="4615" max="4615" width="9.85546875" style="69" customWidth="1"/>
    <col min="4616" max="4616" width="21.140625" style="69" customWidth="1"/>
    <col min="4617" max="4617" width="9.85546875" style="69" customWidth="1"/>
    <col min="4618" max="4624" width="9.140625" style="69"/>
    <col min="4625" max="4625" width="13.7109375" style="69" bestFit="1" customWidth="1"/>
    <col min="4626" max="4626" width="13.42578125" style="69" customWidth="1"/>
    <col min="4627" max="4864" width="9.140625" style="69"/>
    <col min="4865" max="4865" width="50.140625" style="69" bestFit="1" customWidth="1"/>
    <col min="4866" max="4866" width="8.42578125" style="69" bestFit="1" customWidth="1"/>
    <col min="4867" max="4867" width="3" style="69" bestFit="1" customWidth="1"/>
    <col min="4868" max="4868" width="11.28515625" style="69" bestFit="1" customWidth="1"/>
    <col min="4869" max="4869" width="12.28515625" style="69" bestFit="1" customWidth="1"/>
    <col min="4870" max="4870" width="11.140625" style="69" customWidth="1"/>
    <col min="4871" max="4871" width="9.85546875" style="69" customWidth="1"/>
    <col min="4872" max="4872" width="21.140625" style="69" customWidth="1"/>
    <col min="4873" max="4873" width="9.85546875" style="69" customWidth="1"/>
    <col min="4874" max="4880" width="9.140625" style="69"/>
    <col min="4881" max="4881" width="13.7109375" style="69" bestFit="1" customWidth="1"/>
    <col min="4882" max="4882" width="13.42578125" style="69" customWidth="1"/>
    <col min="4883" max="5120" width="9.140625" style="69"/>
    <col min="5121" max="5121" width="50.140625" style="69" bestFit="1" customWidth="1"/>
    <col min="5122" max="5122" width="8.42578125" style="69" bestFit="1" customWidth="1"/>
    <col min="5123" max="5123" width="3" style="69" bestFit="1" customWidth="1"/>
    <col min="5124" max="5124" width="11.28515625" style="69" bestFit="1" customWidth="1"/>
    <col min="5125" max="5125" width="12.28515625" style="69" bestFit="1" customWidth="1"/>
    <col min="5126" max="5126" width="11.140625" style="69" customWidth="1"/>
    <col min="5127" max="5127" width="9.85546875" style="69" customWidth="1"/>
    <col min="5128" max="5128" width="21.140625" style="69" customWidth="1"/>
    <col min="5129" max="5129" width="9.85546875" style="69" customWidth="1"/>
    <col min="5130" max="5136" width="9.140625" style="69"/>
    <col min="5137" max="5137" width="13.7109375" style="69" bestFit="1" customWidth="1"/>
    <col min="5138" max="5138" width="13.42578125" style="69" customWidth="1"/>
    <col min="5139" max="5376" width="9.140625" style="69"/>
    <col min="5377" max="5377" width="50.140625" style="69" bestFit="1" customWidth="1"/>
    <col min="5378" max="5378" width="8.42578125" style="69" bestFit="1" customWidth="1"/>
    <col min="5379" max="5379" width="3" style="69" bestFit="1" customWidth="1"/>
    <col min="5380" max="5380" width="11.28515625" style="69" bestFit="1" customWidth="1"/>
    <col min="5381" max="5381" width="12.28515625" style="69" bestFit="1" customWidth="1"/>
    <col min="5382" max="5382" width="11.140625" style="69" customWidth="1"/>
    <col min="5383" max="5383" width="9.85546875" style="69" customWidth="1"/>
    <col min="5384" max="5384" width="21.140625" style="69" customWidth="1"/>
    <col min="5385" max="5385" width="9.85546875" style="69" customWidth="1"/>
    <col min="5386" max="5392" width="9.140625" style="69"/>
    <col min="5393" max="5393" width="13.7109375" style="69" bestFit="1" customWidth="1"/>
    <col min="5394" max="5394" width="13.42578125" style="69" customWidth="1"/>
    <col min="5395" max="5632" width="9.140625" style="69"/>
    <col min="5633" max="5633" width="50.140625" style="69" bestFit="1" customWidth="1"/>
    <col min="5634" max="5634" width="8.42578125" style="69" bestFit="1" customWidth="1"/>
    <col min="5635" max="5635" width="3" style="69" bestFit="1" customWidth="1"/>
    <col min="5636" max="5636" width="11.28515625" style="69" bestFit="1" customWidth="1"/>
    <col min="5637" max="5637" width="12.28515625" style="69" bestFit="1" customWidth="1"/>
    <col min="5638" max="5638" width="11.140625" style="69" customWidth="1"/>
    <col min="5639" max="5639" width="9.85546875" style="69" customWidth="1"/>
    <col min="5640" max="5640" width="21.140625" style="69" customWidth="1"/>
    <col min="5641" max="5641" width="9.85546875" style="69" customWidth="1"/>
    <col min="5642" max="5648" width="9.140625" style="69"/>
    <col min="5649" max="5649" width="13.7109375" style="69" bestFit="1" customWidth="1"/>
    <col min="5650" max="5650" width="13.42578125" style="69" customWidth="1"/>
    <col min="5651" max="5888" width="9.140625" style="69"/>
    <col min="5889" max="5889" width="50.140625" style="69" bestFit="1" customWidth="1"/>
    <col min="5890" max="5890" width="8.42578125" style="69" bestFit="1" customWidth="1"/>
    <col min="5891" max="5891" width="3" style="69" bestFit="1" customWidth="1"/>
    <col min="5892" max="5892" width="11.28515625" style="69" bestFit="1" customWidth="1"/>
    <col min="5893" max="5893" width="12.28515625" style="69" bestFit="1" customWidth="1"/>
    <col min="5894" max="5894" width="11.140625" style="69" customWidth="1"/>
    <col min="5895" max="5895" width="9.85546875" style="69" customWidth="1"/>
    <col min="5896" max="5896" width="21.140625" style="69" customWidth="1"/>
    <col min="5897" max="5897" width="9.85546875" style="69" customWidth="1"/>
    <col min="5898" max="5904" width="9.140625" style="69"/>
    <col min="5905" max="5905" width="13.7109375" style="69" bestFit="1" customWidth="1"/>
    <col min="5906" max="5906" width="13.42578125" style="69" customWidth="1"/>
    <col min="5907" max="6144" width="9.140625" style="69"/>
    <col min="6145" max="6145" width="50.140625" style="69" bestFit="1" customWidth="1"/>
    <col min="6146" max="6146" width="8.42578125" style="69" bestFit="1" customWidth="1"/>
    <col min="6147" max="6147" width="3" style="69" bestFit="1" customWidth="1"/>
    <col min="6148" max="6148" width="11.28515625" style="69" bestFit="1" customWidth="1"/>
    <col min="6149" max="6149" width="12.28515625" style="69" bestFit="1" customWidth="1"/>
    <col min="6150" max="6150" width="11.140625" style="69" customWidth="1"/>
    <col min="6151" max="6151" width="9.85546875" style="69" customWidth="1"/>
    <col min="6152" max="6152" width="21.140625" style="69" customWidth="1"/>
    <col min="6153" max="6153" width="9.85546875" style="69" customWidth="1"/>
    <col min="6154" max="6160" width="9.140625" style="69"/>
    <col min="6161" max="6161" width="13.7109375" style="69" bestFit="1" customWidth="1"/>
    <col min="6162" max="6162" width="13.42578125" style="69" customWidth="1"/>
    <col min="6163" max="6400" width="9.140625" style="69"/>
    <col min="6401" max="6401" width="50.140625" style="69" bestFit="1" customWidth="1"/>
    <col min="6402" max="6402" width="8.42578125" style="69" bestFit="1" customWidth="1"/>
    <col min="6403" max="6403" width="3" style="69" bestFit="1" customWidth="1"/>
    <col min="6404" max="6404" width="11.28515625" style="69" bestFit="1" customWidth="1"/>
    <col min="6405" max="6405" width="12.28515625" style="69" bestFit="1" customWidth="1"/>
    <col min="6406" max="6406" width="11.140625" style="69" customWidth="1"/>
    <col min="6407" max="6407" width="9.85546875" style="69" customWidth="1"/>
    <col min="6408" max="6408" width="21.140625" style="69" customWidth="1"/>
    <col min="6409" max="6409" width="9.85546875" style="69" customWidth="1"/>
    <col min="6410" max="6416" width="9.140625" style="69"/>
    <col min="6417" max="6417" width="13.7109375" style="69" bestFit="1" customWidth="1"/>
    <col min="6418" max="6418" width="13.42578125" style="69" customWidth="1"/>
    <col min="6419" max="6656" width="9.140625" style="69"/>
    <col min="6657" max="6657" width="50.140625" style="69" bestFit="1" customWidth="1"/>
    <col min="6658" max="6658" width="8.42578125" style="69" bestFit="1" customWidth="1"/>
    <col min="6659" max="6659" width="3" style="69" bestFit="1" customWidth="1"/>
    <col min="6660" max="6660" width="11.28515625" style="69" bestFit="1" customWidth="1"/>
    <col min="6661" max="6661" width="12.28515625" style="69" bestFit="1" customWidth="1"/>
    <col min="6662" max="6662" width="11.140625" style="69" customWidth="1"/>
    <col min="6663" max="6663" width="9.85546875" style="69" customWidth="1"/>
    <col min="6664" max="6664" width="21.140625" style="69" customWidth="1"/>
    <col min="6665" max="6665" width="9.85546875" style="69" customWidth="1"/>
    <col min="6666" max="6672" width="9.140625" style="69"/>
    <col min="6673" max="6673" width="13.7109375" style="69" bestFit="1" customWidth="1"/>
    <col min="6674" max="6674" width="13.42578125" style="69" customWidth="1"/>
    <col min="6675" max="6912" width="9.140625" style="69"/>
    <col min="6913" max="6913" width="50.140625" style="69" bestFit="1" customWidth="1"/>
    <col min="6914" max="6914" width="8.42578125" style="69" bestFit="1" customWidth="1"/>
    <col min="6915" max="6915" width="3" style="69" bestFit="1" customWidth="1"/>
    <col min="6916" max="6916" width="11.28515625" style="69" bestFit="1" customWidth="1"/>
    <col min="6917" max="6917" width="12.28515625" style="69" bestFit="1" customWidth="1"/>
    <col min="6918" max="6918" width="11.140625" style="69" customWidth="1"/>
    <col min="6919" max="6919" width="9.85546875" style="69" customWidth="1"/>
    <col min="6920" max="6920" width="21.140625" style="69" customWidth="1"/>
    <col min="6921" max="6921" width="9.85546875" style="69" customWidth="1"/>
    <col min="6922" max="6928" width="9.140625" style="69"/>
    <col min="6929" max="6929" width="13.7109375" style="69" bestFit="1" customWidth="1"/>
    <col min="6930" max="6930" width="13.42578125" style="69" customWidth="1"/>
    <col min="6931" max="7168" width="9.140625" style="69"/>
    <col min="7169" max="7169" width="50.140625" style="69" bestFit="1" customWidth="1"/>
    <col min="7170" max="7170" width="8.42578125" style="69" bestFit="1" customWidth="1"/>
    <col min="7171" max="7171" width="3" style="69" bestFit="1" customWidth="1"/>
    <col min="7172" max="7172" width="11.28515625" style="69" bestFit="1" customWidth="1"/>
    <col min="7173" max="7173" width="12.28515625" style="69" bestFit="1" customWidth="1"/>
    <col min="7174" max="7174" width="11.140625" style="69" customWidth="1"/>
    <col min="7175" max="7175" width="9.85546875" style="69" customWidth="1"/>
    <col min="7176" max="7176" width="21.140625" style="69" customWidth="1"/>
    <col min="7177" max="7177" width="9.85546875" style="69" customWidth="1"/>
    <col min="7178" max="7184" width="9.140625" style="69"/>
    <col min="7185" max="7185" width="13.7109375" style="69" bestFit="1" customWidth="1"/>
    <col min="7186" max="7186" width="13.42578125" style="69" customWidth="1"/>
    <col min="7187" max="7424" width="9.140625" style="69"/>
    <col min="7425" max="7425" width="50.140625" style="69" bestFit="1" customWidth="1"/>
    <col min="7426" max="7426" width="8.42578125" style="69" bestFit="1" customWidth="1"/>
    <col min="7427" max="7427" width="3" style="69" bestFit="1" customWidth="1"/>
    <col min="7428" max="7428" width="11.28515625" style="69" bestFit="1" customWidth="1"/>
    <col min="7429" max="7429" width="12.28515625" style="69" bestFit="1" customWidth="1"/>
    <col min="7430" max="7430" width="11.140625" style="69" customWidth="1"/>
    <col min="7431" max="7431" width="9.85546875" style="69" customWidth="1"/>
    <col min="7432" max="7432" width="21.140625" style="69" customWidth="1"/>
    <col min="7433" max="7433" width="9.85546875" style="69" customWidth="1"/>
    <col min="7434" max="7440" width="9.140625" style="69"/>
    <col min="7441" max="7441" width="13.7109375" style="69" bestFit="1" customWidth="1"/>
    <col min="7442" max="7442" width="13.42578125" style="69" customWidth="1"/>
    <col min="7443" max="7680" width="9.140625" style="69"/>
    <col min="7681" max="7681" width="50.140625" style="69" bestFit="1" customWidth="1"/>
    <col min="7682" max="7682" width="8.42578125" style="69" bestFit="1" customWidth="1"/>
    <col min="7683" max="7683" width="3" style="69" bestFit="1" customWidth="1"/>
    <col min="7684" max="7684" width="11.28515625" style="69" bestFit="1" customWidth="1"/>
    <col min="7685" max="7685" width="12.28515625" style="69" bestFit="1" customWidth="1"/>
    <col min="7686" max="7686" width="11.140625" style="69" customWidth="1"/>
    <col min="7687" max="7687" width="9.85546875" style="69" customWidth="1"/>
    <col min="7688" max="7688" width="21.140625" style="69" customWidth="1"/>
    <col min="7689" max="7689" width="9.85546875" style="69" customWidth="1"/>
    <col min="7690" max="7696" width="9.140625" style="69"/>
    <col min="7697" max="7697" width="13.7109375" style="69" bestFit="1" customWidth="1"/>
    <col min="7698" max="7698" width="13.42578125" style="69" customWidth="1"/>
    <col min="7699" max="7936" width="9.140625" style="69"/>
    <col min="7937" max="7937" width="50.140625" style="69" bestFit="1" customWidth="1"/>
    <col min="7938" max="7938" width="8.42578125" style="69" bestFit="1" customWidth="1"/>
    <col min="7939" max="7939" width="3" style="69" bestFit="1" customWidth="1"/>
    <col min="7940" max="7940" width="11.28515625" style="69" bestFit="1" customWidth="1"/>
    <col min="7941" max="7941" width="12.28515625" style="69" bestFit="1" customWidth="1"/>
    <col min="7942" max="7942" width="11.140625" style="69" customWidth="1"/>
    <col min="7943" max="7943" width="9.85546875" style="69" customWidth="1"/>
    <col min="7944" max="7944" width="21.140625" style="69" customWidth="1"/>
    <col min="7945" max="7945" width="9.85546875" style="69" customWidth="1"/>
    <col min="7946" max="7952" width="9.140625" style="69"/>
    <col min="7953" max="7953" width="13.7109375" style="69" bestFit="1" customWidth="1"/>
    <col min="7954" max="7954" width="13.42578125" style="69" customWidth="1"/>
    <col min="7955" max="8192" width="9.140625" style="69"/>
    <col min="8193" max="8193" width="50.140625" style="69" bestFit="1" customWidth="1"/>
    <col min="8194" max="8194" width="8.42578125" style="69" bestFit="1" customWidth="1"/>
    <col min="8195" max="8195" width="3" style="69" bestFit="1" customWidth="1"/>
    <col min="8196" max="8196" width="11.28515625" style="69" bestFit="1" customWidth="1"/>
    <col min="8197" max="8197" width="12.28515625" style="69" bestFit="1" customWidth="1"/>
    <col min="8198" max="8198" width="11.140625" style="69" customWidth="1"/>
    <col min="8199" max="8199" width="9.85546875" style="69" customWidth="1"/>
    <col min="8200" max="8200" width="21.140625" style="69" customWidth="1"/>
    <col min="8201" max="8201" width="9.85546875" style="69" customWidth="1"/>
    <col min="8202" max="8208" width="9.140625" style="69"/>
    <col min="8209" max="8209" width="13.7109375" style="69" bestFit="1" customWidth="1"/>
    <col min="8210" max="8210" width="13.42578125" style="69" customWidth="1"/>
    <col min="8211" max="8448" width="9.140625" style="69"/>
    <col min="8449" max="8449" width="50.140625" style="69" bestFit="1" customWidth="1"/>
    <col min="8450" max="8450" width="8.42578125" style="69" bestFit="1" customWidth="1"/>
    <col min="8451" max="8451" width="3" style="69" bestFit="1" customWidth="1"/>
    <col min="8452" max="8452" width="11.28515625" style="69" bestFit="1" customWidth="1"/>
    <col min="8453" max="8453" width="12.28515625" style="69" bestFit="1" customWidth="1"/>
    <col min="8454" max="8454" width="11.140625" style="69" customWidth="1"/>
    <col min="8455" max="8455" width="9.85546875" style="69" customWidth="1"/>
    <col min="8456" max="8456" width="21.140625" style="69" customWidth="1"/>
    <col min="8457" max="8457" width="9.85546875" style="69" customWidth="1"/>
    <col min="8458" max="8464" width="9.140625" style="69"/>
    <col min="8465" max="8465" width="13.7109375" style="69" bestFit="1" customWidth="1"/>
    <col min="8466" max="8466" width="13.42578125" style="69" customWidth="1"/>
    <col min="8467" max="8704" width="9.140625" style="69"/>
    <col min="8705" max="8705" width="50.140625" style="69" bestFit="1" customWidth="1"/>
    <col min="8706" max="8706" width="8.42578125" style="69" bestFit="1" customWidth="1"/>
    <col min="8707" max="8707" width="3" style="69" bestFit="1" customWidth="1"/>
    <col min="8708" max="8708" width="11.28515625" style="69" bestFit="1" customWidth="1"/>
    <col min="8709" max="8709" width="12.28515625" style="69" bestFit="1" customWidth="1"/>
    <col min="8710" max="8710" width="11.140625" style="69" customWidth="1"/>
    <col min="8711" max="8711" width="9.85546875" style="69" customWidth="1"/>
    <col min="8712" max="8712" width="21.140625" style="69" customWidth="1"/>
    <col min="8713" max="8713" width="9.85546875" style="69" customWidth="1"/>
    <col min="8714" max="8720" width="9.140625" style="69"/>
    <col min="8721" max="8721" width="13.7109375" style="69" bestFit="1" customWidth="1"/>
    <col min="8722" max="8722" width="13.42578125" style="69" customWidth="1"/>
    <col min="8723" max="8960" width="9.140625" style="69"/>
    <col min="8961" max="8961" width="50.140625" style="69" bestFit="1" customWidth="1"/>
    <col min="8962" max="8962" width="8.42578125" style="69" bestFit="1" customWidth="1"/>
    <col min="8963" max="8963" width="3" style="69" bestFit="1" customWidth="1"/>
    <col min="8964" max="8964" width="11.28515625" style="69" bestFit="1" customWidth="1"/>
    <col min="8965" max="8965" width="12.28515625" style="69" bestFit="1" customWidth="1"/>
    <col min="8966" max="8966" width="11.140625" style="69" customWidth="1"/>
    <col min="8967" max="8967" width="9.85546875" style="69" customWidth="1"/>
    <col min="8968" max="8968" width="21.140625" style="69" customWidth="1"/>
    <col min="8969" max="8969" width="9.85546875" style="69" customWidth="1"/>
    <col min="8970" max="8976" width="9.140625" style="69"/>
    <col min="8977" max="8977" width="13.7109375" style="69" bestFit="1" customWidth="1"/>
    <col min="8978" max="8978" width="13.42578125" style="69" customWidth="1"/>
    <col min="8979" max="9216" width="9.140625" style="69"/>
    <col min="9217" max="9217" width="50.140625" style="69" bestFit="1" customWidth="1"/>
    <col min="9218" max="9218" width="8.42578125" style="69" bestFit="1" customWidth="1"/>
    <col min="9219" max="9219" width="3" style="69" bestFit="1" customWidth="1"/>
    <col min="9220" max="9220" width="11.28515625" style="69" bestFit="1" customWidth="1"/>
    <col min="9221" max="9221" width="12.28515625" style="69" bestFit="1" customWidth="1"/>
    <col min="9222" max="9222" width="11.140625" style="69" customWidth="1"/>
    <col min="9223" max="9223" width="9.85546875" style="69" customWidth="1"/>
    <col min="9224" max="9224" width="21.140625" style="69" customWidth="1"/>
    <col min="9225" max="9225" width="9.85546875" style="69" customWidth="1"/>
    <col min="9226" max="9232" width="9.140625" style="69"/>
    <col min="9233" max="9233" width="13.7109375" style="69" bestFit="1" customWidth="1"/>
    <col min="9234" max="9234" width="13.42578125" style="69" customWidth="1"/>
    <col min="9235" max="9472" width="9.140625" style="69"/>
    <col min="9473" max="9473" width="50.140625" style="69" bestFit="1" customWidth="1"/>
    <col min="9474" max="9474" width="8.42578125" style="69" bestFit="1" customWidth="1"/>
    <col min="9475" max="9475" width="3" style="69" bestFit="1" customWidth="1"/>
    <col min="9476" max="9476" width="11.28515625" style="69" bestFit="1" customWidth="1"/>
    <col min="9477" max="9477" width="12.28515625" style="69" bestFit="1" customWidth="1"/>
    <col min="9478" max="9478" width="11.140625" style="69" customWidth="1"/>
    <col min="9479" max="9479" width="9.85546875" style="69" customWidth="1"/>
    <col min="9480" max="9480" width="21.140625" style="69" customWidth="1"/>
    <col min="9481" max="9481" width="9.85546875" style="69" customWidth="1"/>
    <col min="9482" max="9488" width="9.140625" style="69"/>
    <col min="9489" max="9489" width="13.7109375" style="69" bestFit="1" customWidth="1"/>
    <col min="9490" max="9490" width="13.42578125" style="69" customWidth="1"/>
    <col min="9491" max="9728" width="9.140625" style="69"/>
    <col min="9729" max="9729" width="50.140625" style="69" bestFit="1" customWidth="1"/>
    <col min="9730" max="9730" width="8.42578125" style="69" bestFit="1" customWidth="1"/>
    <col min="9731" max="9731" width="3" style="69" bestFit="1" customWidth="1"/>
    <col min="9732" max="9732" width="11.28515625" style="69" bestFit="1" customWidth="1"/>
    <col min="9733" max="9733" width="12.28515625" style="69" bestFit="1" customWidth="1"/>
    <col min="9734" max="9734" width="11.140625" style="69" customWidth="1"/>
    <col min="9735" max="9735" width="9.85546875" style="69" customWidth="1"/>
    <col min="9736" max="9736" width="21.140625" style="69" customWidth="1"/>
    <col min="9737" max="9737" width="9.85546875" style="69" customWidth="1"/>
    <col min="9738" max="9744" width="9.140625" style="69"/>
    <col min="9745" max="9745" width="13.7109375" style="69" bestFit="1" customWidth="1"/>
    <col min="9746" max="9746" width="13.42578125" style="69" customWidth="1"/>
    <col min="9747" max="9984" width="9.140625" style="69"/>
    <col min="9985" max="9985" width="50.140625" style="69" bestFit="1" customWidth="1"/>
    <col min="9986" max="9986" width="8.42578125" style="69" bestFit="1" customWidth="1"/>
    <col min="9987" max="9987" width="3" style="69" bestFit="1" customWidth="1"/>
    <col min="9988" max="9988" width="11.28515625" style="69" bestFit="1" customWidth="1"/>
    <col min="9989" max="9989" width="12.28515625" style="69" bestFit="1" customWidth="1"/>
    <col min="9990" max="9990" width="11.140625" style="69" customWidth="1"/>
    <col min="9991" max="9991" width="9.85546875" style="69" customWidth="1"/>
    <col min="9992" max="9992" width="21.140625" style="69" customWidth="1"/>
    <col min="9993" max="9993" width="9.85546875" style="69" customWidth="1"/>
    <col min="9994" max="10000" width="9.140625" style="69"/>
    <col min="10001" max="10001" width="13.7109375" style="69" bestFit="1" customWidth="1"/>
    <col min="10002" max="10002" width="13.42578125" style="69" customWidth="1"/>
    <col min="10003" max="10240" width="9.140625" style="69"/>
    <col min="10241" max="10241" width="50.140625" style="69" bestFit="1" customWidth="1"/>
    <col min="10242" max="10242" width="8.42578125" style="69" bestFit="1" customWidth="1"/>
    <col min="10243" max="10243" width="3" style="69" bestFit="1" customWidth="1"/>
    <col min="10244" max="10244" width="11.28515625" style="69" bestFit="1" customWidth="1"/>
    <col min="10245" max="10245" width="12.28515625" style="69" bestFit="1" customWidth="1"/>
    <col min="10246" max="10246" width="11.140625" style="69" customWidth="1"/>
    <col min="10247" max="10247" width="9.85546875" style="69" customWidth="1"/>
    <col min="10248" max="10248" width="21.140625" style="69" customWidth="1"/>
    <col min="10249" max="10249" width="9.85546875" style="69" customWidth="1"/>
    <col min="10250" max="10256" width="9.140625" style="69"/>
    <col min="10257" max="10257" width="13.7109375" style="69" bestFit="1" customWidth="1"/>
    <col min="10258" max="10258" width="13.42578125" style="69" customWidth="1"/>
    <col min="10259" max="10496" width="9.140625" style="69"/>
    <col min="10497" max="10497" width="50.140625" style="69" bestFit="1" customWidth="1"/>
    <col min="10498" max="10498" width="8.42578125" style="69" bestFit="1" customWidth="1"/>
    <col min="10499" max="10499" width="3" style="69" bestFit="1" customWidth="1"/>
    <col min="10500" max="10500" width="11.28515625" style="69" bestFit="1" customWidth="1"/>
    <col min="10501" max="10501" width="12.28515625" style="69" bestFit="1" customWidth="1"/>
    <col min="10502" max="10502" width="11.140625" style="69" customWidth="1"/>
    <col min="10503" max="10503" width="9.85546875" style="69" customWidth="1"/>
    <col min="10504" max="10504" width="21.140625" style="69" customWidth="1"/>
    <col min="10505" max="10505" width="9.85546875" style="69" customWidth="1"/>
    <col min="10506" max="10512" width="9.140625" style="69"/>
    <col min="10513" max="10513" width="13.7109375" style="69" bestFit="1" customWidth="1"/>
    <col min="10514" max="10514" width="13.42578125" style="69" customWidth="1"/>
    <col min="10515" max="10752" width="9.140625" style="69"/>
    <col min="10753" max="10753" width="50.140625" style="69" bestFit="1" customWidth="1"/>
    <col min="10754" max="10754" width="8.42578125" style="69" bestFit="1" customWidth="1"/>
    <col min="10755" max="10755" width="3" style="69" bestFit="1" customWidth="1"/>
    <col min="10756" max="10756" width="11.28515625" style="69" bestFit="1" customWidth="1"/>
    <col min="10757" max="10757" width="12.28515625" style="69" bestFit="1" customWidth="1"/>
    <col min="10758" max="10758" width="11.140625" style="69" customWidth="1"/>
    <col min="10759" max="10759" width="9.85546875" style="69" customWidth="1"/>
    <col min="10760" max="10760" width="21.140625" style="69" customWidth="1"/>
    <col min="10761" max="10761" width="9.85546875" style="69" customWidth="1"/>
    <col min="10762" max="10768" width="9.140625" style="69"/>
    <col min="10769" max="10769" width="13.7109375" style="69" bestFit="1" customWidth="1"/>
    <col min="10770" max="10770" width="13.42578125" style="69" customWidth="1"/>
    <col min="10771" max="11008" width="9.140625" style="69"/>
    <col min="11009" max="11009" width="50.140625" style="69" bestFit="1" customWidth="1"/>
    <col min="11010" max="11010" width="8.42578125" style="69" bestFit="1" customWidth="1"/>
    <col min="11011" max="11011" width="3" style="69" bestFit="1" customWidth="1"/>
    <col min="11012" max="11012" width="11.28515625" style="69" bestFit="1" customWidth="1"/>
    <col min="11013" max="11013" width="12.28515625" style="69" bestFit="1" customWidth="1"/>
    <col min="11014" max="11014" width="11.140625" style="69" customWidth="1"/>
    <col min="11015" max="11015" width="9.85546875" style="69" customWidth="1"/>
    <col min="11016" max="11016" width="21.140625" style="69" customWidth="1"/>
    <col min="11017" max="11017" width="9.85546875" style="69" customWidth="1"/>
    <col min="11018" max="11024" width="9.140625" style="69"/>
    <col min="11025" max="11025" width="13.7109375" style="69" bestFit="1" customWidth="1"/>
    <col min="11026" max="11026" width="13.42578125" style="69" customWidth="1"/>
    <col min="11027" max="11264" width="9.140625" style="69"/>
    <col min="11265" max="11265" width="50.140625" style="69" bestFit="1" customWidth="1"/>
    <col min="11266" max="11266" width="8.42578125" style="69" bestFit="1" customWidth="1"/>
    <col min="11267" max="11267" width="3" style="69" bestFit="1" customWidth="1"/>
    <col min="11268" max="11268" width="11.28515625" style="69" bestFit="1" customWidth="1"/>
    <col min="11269" max="11269" width="12.28515625" style="69" bestFit="1" customWidth="1"/>
    <col min="11270" max="11270" width="11.140625" style="69" customWidth="1"/>
    <col min="11271" max="11271" width="9.85546875" style="69" customWidth="1"/>
    <col min="11272" max="11272" width="21.140625" style="69" customWidth="1"/>
    <col min="11273" max="11273" width="9.85546875" style="69" customWidth="1"/>
    <col min="11274" max="11280" width="9.140625" style="69"/>
    <col min="11281" max="11281" width="13.7109375" style="69" bestFit="1" customWidth="1"/>
    <col min="11282" max="11282" width="13.42578125" style="69" customWidth="1"/>
    <col min="11283" max="11520" width="9.140625" style="69"/>
    <col min="11521" max="11521" width="50.140625" style="69" bestFit="1" customWidth="1"/>
    <col min="11522" max="11522" width="8.42578125" style="69" bestFit="1" customWidth="1"/>
    <col min="11523" max="11523" width="3" style="69" bestFit="1" customWidth="1"/>
    <col min="11524" max="11524" width="11.28515625" style="69" bestFit="1" customWidth="1"/>
    <col min="11525" max="11525" width="12.28515625" style="69" bestFit="1" customWidth="1"/>
    <col min="11526" max="11526" width="11.140625" style="69" customWidth="1"/>
    <col min="11527" max="11527" width="9.85546875" style="69" customWidth="1"/>
    <col min="11528" max="11528" width="21.140625" style="69" customWidth="1"/>
    <col min="11529" max="11529" width="9.85546875" style="69" customWidth="1"/>
    <col min="11530" max="11536" width="9.140625" style="69"/>
    <col min="11537" max="11537" width="13.7109375" style="69" bestFit="1" customWidth="1"/>
    <col min="11538" max="11538" width="13.42578125" style="69" customWidth="1"/>
    <col min="11539" max="11776" width="9.140625" style="69"/>
    <col min="11777" max="11777" width="50.140625" style="69" bestFit="1" customWidth="1"/>
    <col min="11778" max="11778" width="8.42578125" style="69" bestFit="1" customWidth="1"/>
    <col min="11779" max="11779" width="3" style="69" bestFit="1" customWidth="1"/>
    <col min="11780" max="11780" width="11.28515625" style="69" bestFit="1" customWidth="1"/>
    <col min="11781" max="11781" width="12.28515625" style="69" bestFit="1" customWidth="1"/>
    <col min="11782" max="11782" width="11.140625" style="69" customWidth="1"/>
    <col min="11783" max="11783" width="9.85546875" style="69" customWidth="1"/>
    <col min="11784" max="11784" width="21.140625" style="69" customWidth="1"/>
    <col min="11785" max="11785" width="9.85546875" style="69" customWidth="1"/>
    <col min="11786" max="11792" width="9.140625" style="69"/>
    <col min="11793" max="11793" width="13.7109375" style="69" bestFit="1" customWidth="1"/>
    <col min="11794" max="11794" width="13.42578125" style="69" customWidth="1"/>
    <col min="11795" max="12032" width="9.140625" style="69"/>
    <col min="12033" max="12033" width="50.140625" style="69" bestFit="1" customWidth="1"/>
    <col min="12034" max="12034" width="8.42578125" style="69" bestFit="1" customWidth="1"/>
    <col min="12035" max="12035" width="3" style="69" bestFit="1" customWidth="1"/>
    <col min="12036" max="12036" width="11.28515625" style="69" bestFit="1" customWidth="1"/>
    <col min="12037" max="12037" width="12.28515625" style="69" bestFit="1" customWidth="1"/>
    <col min="12038" max="12038" width="11.140625" style="69" customWidth="1"/>
    <col min="12039" max="12039" width="9.85546875" style="69" customWidth="1"/>
    <col min="12040" max="12040" width="21.140625" style="69" customWidth="1"/>
    <col min="12041" max="12041" width="9.85546875" style="69" customWidth="1"/>
    <col min="12042" max="12048" width="9.140625" style="69"/>
    <col min="12049" max="12049" width="13.7109375" style="69" bestFit="1" customWidth="1"/>
    <col min="12050" max="12050" width="13.42578125" style="69" customWidth="1"/>
    <col min="12051" max="12288" width="9.140625" style="69"/>
    <col min="12289" max="12289" width="50.140625" style="69" bestFit="1" customWidth="1"/>
    <col min="12290" max="12290" width="8.42578125" style="69" bestFit="1" customWidth="1"/>
    <col min="12291" max="12291" width="3" style="69" bestFit="1" customWidth="1"/>
    <col min="12292" max="12292" width="11.28515625" style="69" bestFit="1" customWidth="1"/>
    <col min="12293" max="12293" width="12.28515625" style="69" bestFit="1" customWidth="1"/>
    <col min="12294" max="12294" width="11.140625" style="69" customWidth="1"/>
    <col min="12295" max="12295" width="9.85546875" style="69" customWidth="1"/>
    <col min="12296" max="12296" width="21.140625" style="69" customWidth="1"/>
    <col min="12297" max="12297" width="9.85546875" style="69" customWidth="1"/>
    <col min="12298" max="12304" width="9.140625" style="69"/>
    <col min="12305" max="12305" width="13.7109375" style="69" bestFit="1" customWidth="1"/>
    <col min="12306" max="12306" width="13.42578125" style="69" customWidth="1"/>
    <col min="12307" max="12544" width="9.140625" style="69"/>
    <col min="12545" max="12545" width="50.140625" style="69" bestFit="1" customWidth="1"/>
    <col min="12546" max="12546" width="8.42578125" style="69" bestFit="1" customWidth="1"/>
    <col min="12547" max="12547" width="3" style="69" bestFit="1" customWidth="1"/>
    <col min="12548" max="12548" width="11.28515625" style="69" bestFit="1" customWidth="1"/>
    <col min="12549" max="12549" width="12.28515625" style="69" bestFit="1" customWidth="1"/>
    <col min="12550" max="12550" width="11.140625" style="69" customWidth="1"/>
    <col min="12551" max="12551" width="9.85546875" style="69" customWidth="1"/>
    <col min="12552" max="12552" width="21.140625" style="69" customWidth="1"/>
    <col min="12553" max="12553" width="9.85546875" style="69" customWidth="1"/>
    <col min="12554" max="12560" width="9.140625" style="69"/>
    <col min="12561" max="12561" width="13.7109375" style="69" bestFit="1" customWidth="1"/>
    <col min="12562" max="12562" width="13.42578125" style="69" customWidth="1"/>
    <col min="12563" max="12800" width="9.140625" style="69"/>
    <col min="12801" max="12801" width="50.140625" style="69" bestFit="1" customWidth="1"/>
    <col min="12802" max="12802" width="8.42578125" style="69" bestFit="1" customWidth="1"/>
    <col min="12803" max="12803" width="3" style="69" bestFit="1" customWidth="1"/>
    <col min="12804" max="12804" width="11.28515625" style="69" bestFit="1" customWidth="1"/>
    <col min="12805" max="12805" width="12.28515625" style="69" bestFit="1" customWidth="1"/>
    <col min="12806" max="12806" width="11.140625" style="69" customWidth="1"/>
    <col min="12807" max="12807" width="9.85546875" style="69" customWidth="1"/>
    <col min="12808" max="12808" width="21.140625" style="69" customWidth="1"/>
    <col min="12809" max="12809" width="9.85546875" style="69" customWidth="1"/>
    <col min="12810" max="12816" width="9.140625" style="69"/>
    <col min="12817" max="12817" width="13.7109375" style="69" bestFit="1" customWidth="1"/>
    <col min="12818" max="12818" width="13.42578125" style="69" customWidth="1"/>
    <col min="12819" max="13056" width="9.140625" style="69"/>
    <col min="13057" max="13057" width="50.140625" style="69" bestFit="1" customWidth="1"/>
    <col min="13058" max="13058" width="8.42578125" style="69" bestFit="1" customWidth="1"/>
    <col min="13059" max="13059" width="3" style="69" bestFit="1" customWidth="1"/>
    <col min="13060" max="13060" width="11.28515625" style="69" bestFit="1" customWidth="1"/>
    <col min="13061" max="13061" width="12.28515625" style="69" bestFit="1" customWidth="1"/>
    <col min="13062" max="13062" width="11.140625" style="69" customWidth="1"/>
    <col min="13063" max="13063" width="9.85546875" style="69" customWidth="1"/>
    <col min="13064" max="13064" width="21.140625" style="69" customWidth="1"/>
    <col min="13065" max="13065" width="9.85546875" style="69" customWidth="1"/>
    <col min="13066" max="13072" width="9.140625" style="69"/>
    <col min="13073" max="13073" width="13.7109375" style="69" bestFit="1" customWidth="1"/>
    <col min="13074" max="13074" width="13.42578125" style="69" customWidth="1"/>
    <col min="13075" max="13312" width="9.140625" style="69"/>
    <col min="13313" max="13313" width="50.140625" style="69" bestFit="1" customWidth="1"/>
    <col min="13314" max="13314" width="8.42578125" style="69" bestFit="1" customWidth="1"/>
    <col min="13315" max="13315" width="3" style="69" bestFit="1" customWidth="1"/>
    <col min="13316" max="13316" width="11.28515625" style="69" bestFit="1" customWidth="1"/>
    <col min="13317" max="13317" width="12.28515625" style="69" bestFit="1" customWidth="1"/>
    <col min="13318" max="13318" width="11.140625" style="69" customWidth="1"/>
    <col min="13319" max="13319" width="9.85546875" style="69" customWidth="1"/>
    <col min="13320" max="13320" width="21.140625" style="69" customWidth="1"/>
    <col min="13321" max="13321" width="9.85546875" style="69" customWidth="1"/>
    <col min="13322" max="13328" width="9.140625" style="69"/>
    <col min="13329" max="13329" width="13.7109375" style="69" bestFit="1" customWidth="1"/>
    <col min="13330" max="13330" width="13.42578125" style="69" customWidth="1"/>
    <col min="13331" max="13568" width="9.140625" style="69"/>
    <col min="13569" max="13569" width="50.140625" style="69" bestFit="1" customWidth="1"/>
    <col min="13570" max="13570" width="8.42578125" style="69" bestFit="1" customWidth="1"/>
    <col min="13571" max="13571" width="3" style="69" bestFit="1" customWidth="1"/>
    <col min="13572" max="13572" width="11.28515625" style="69" bestFit="1" customWidth="1"/>
    <col min="13573" max="13573" width="12.28515625" style="69" bestFit="1" customWidth="1"/>
    <col min="13574" max="13574" width="11.140625" style="69" customWidth="1"/>
    <col min="13575" max="13575" width="9.85546875" style="69" customWidth="1"/>
    <col min="13576" max="13576" width="21.140625" style="69" customWidth="1"/>
    <col min="13577" max="13577" width="9.85546875" style="69" customWidth="1"/>
    <col min="13578" max="13584" width="9.140625" style="69"/>
    <col min="13585" max="13585" width="13.7109375" style="69" bestFit="1" customWidth="1"/>
    <col min="13586" max="13586" width="13.42578125" style="69" customWidth="1"/>
    <col min="13587" max="13824" width="9.140625" style="69"/>
    <col min="13825" max="13825" width="50.140625" style="69" bestFit="1" customWidth="1"/>
    <col min="13826" max="13826" width="8.42578125" style="69" bestFit="1" customWidth="1"/>
    <col min="13827" max="13827" width="3" style="69" bestFit="1" customWidth="1"/>
    <col min="13828" max="13828" width="11.28515625" style="69" bestFit="1" customWidth="1"/>
    <col min="13829" max="13829" width="12.28515625" style="69" bestFit="1" customWidth="1"/>
    <col min="13830" max="13830" width="11.140625" style="69" customWidth="1"/>
    <col min="13831" max="13831" width="9.85546875" style="69" customWidth="1"/>
    <col min="13832" max="13832" width="21.140625" style="69" customWidth="1"/>
    <col min="13833" max="13833" width="9.85546875" style="69" customWidth="1"/>
    <col min="13834" max="13840" width="9.140625" style="69"/>
    <col min="13841" max="13841" width="13.7109375" style="69" bestFit="1" customWidth="1"/>
    <col min="13842" max="13842" width="13.42578125" style="69" customWidth="1"/>
    <col min="13843" max="14080" width="9.140625" style="69"/>
    <col min="14081" max="14081" width="50.140625" style="69" bestFit="1" customWidth="1"/>
    <col min="14082" max="14082" width="8.42578125" style="69" bestFit="1" customWidth="1"/>
    <col min="14083" max="14083" width="3" style="69" bestFit="1" customWidth="1"/>
    <col min="14084" max="14084" width="11.28515625" style="69" bestFit="1" customWidth="1"/>
    <col min="14085" max="14085" width="12.28515625" style="69" bestFit="1" customWidth="1"/>
    <col min="14086" max="14086" width="11.140625" style="69" customWidth="1"/>
    <col min="14087" max="14087" width="9.85546875" style="69" customWidth="1"/>
    <col min="14088" max="14088" width="21.140625" style="69" customWidth="1"/>
    <col min="14089" max="14089" width="9.85546875" style="69" customWidth="1"/>
    <col min="14090" max="14096" width="9.140625" style="69"/>
    <col min="14097" max="14097" width="13.7109375" style="69" bestFit="1" customWidth="1"/>
    <col min="14098" max="14098" width="13.42578125" style="69" customWidth="1"/>
    <col min="14099" max="14336" width="9.140625" style="69"/>
    <col min="14337" max="14337" width="50.140625" style="69" bestFit="1" customWidth="1"/>
    <col min="14338" max="14338" width="8.42578125" style="69" bestFit="1" customWidth="1"/>
    <col min="14339" max="14339" width="3" style="69" bestFit="1" customWidth="1"/>
    <col min="14340" max="14340" width="11.28515625" style="69" bestFit="1" customWidth="1"/>
    <col min="14341" max="14341" width="12.28515625" style="69" bestFit="1" customWidth="1"/>
    <col min="14342" max="14342" width="11.140625" style="69" customWidth="1"/>
    <col min="14343" max="14343" width="9.85546875" style="69" customWidth="1"/>
    <col min="14344" max="14344" width="21.140625" style="69" customWidth="1"/>
    <col min="14345" max="14345" width="9.85546875" style="69" customWidth="1"/>
    <col min="14346" max="14352" width="9.140625" style="69"/>
    <col min="14353" max="14353" width="13.7109375" style="69" bestFit="1" customWidth="1"/>
    <col min="14354" max="14354" width="13.42578125" style="69" customWidth="1"/>
    <col min="14355" max="14592" width="9.140625" style="69"/>
    <col min="14593" max="14593" width="50.140625" style="69" bestFit="1" customWidth="1"/>
    <col min="14594" max="14594" width="8.42578125" style="69" bestFit="1" customWidth="1"/>
    <col min="14595" max="14595" width="3" style="69" bestFit="1" customWidth="1"/>
    <col min="14596" max="14596" width="11.28515625" style="69" bestFit="1" customWidth="1"/>
    <col min="14597" max="14597" width="12.28515625" style="69" bestFit="1" customWidth="1"/>
    <col min="14598" max="14598" width="11.140625" style="69" customWidth="1"/>
    <col min="14599" max="14599" width="9.85546875" style="69" customWidth="1"/>
    <col min="14600" max="14600" width="21.140625" style="69" customWidth="1"/>
    <col min="14601" max="14601" width="9.85546875" style="69" customWidth="1"/>
    <col min="14602" max="14608" width="9.140625" style="69"/>
    <col min="14609" max="14609" width="13.7109375" style="69" bestFit="1" customWidth="1"/>
    <col min="14610" max="14610" width="13.42578125" style="69" customWidth="1"/>
    <col min="14611" max="14848" width="9.140625" style="69"/>
    <col min="14849" max="14849" width="50.140625" style="69" bestFit="1" customWidth="1"/>
    <col min="14850" max="14850" width="8.42578125" style="69" bestFit="1" customWidth="1"/>
    <col min="14851" max="14851" width="3" style="69" bestFit="1" customWidth="1"/>
    <col min="14852" max="14852" width="11.28515625" style="69" bestFit="1" customWidth="1"/>
    <col min="14853" max="14853" width="12.28515625" style="69" bestFit="1" customWidth="1"/>
    <col min="14854" max="14854" width="11.140625" style="69" customWidth="1"/>
    <col min="14855" max="14855" width="9.85546875" style="69" customWidth="1"/>
    <col min="14856" max="14856" width="21.140625" style="69" customWidth="1"/>
    <col min="14857" max="14857" width="9.85546875" style="69" customWidth="1"/>
    <col min="14858" max="14864" width="9.140625" style="69"/>
    <col min="14865" max="14865" width="13.7109375" style="69" bestFit="1" customWidth="1"/>
    <col min="14866" max="14866" width="13.42578125" style="69" customWidth="1"/>
    <col min="14867" max="15104" width="9.140625" style="69"/>
    <col min="15105" max="15105" width="50.140625" style="69" bestFit="1" customWidth="1"/>
    <col min="15106" max="15106" width="8.42578125" style="69" bestFit="1" customWidth="1"/>
    <col min="15107" max="15107" width="3" style="69" bestFit="1" customWidth="1"/>
    <col min="15108" max="15108" width="11.28515625" style="69" bestFit="1" customWidth="1"/>
    <col min="15109" max="15109" width="12.28515625" style="69" bestFit="1" customWidth="1"/>
    <col min="15110" max="15110" width="11.140625" style="69" customWidth="1"/>
    <col min="15111" max="15111" width="9.85546875" style="69" customWidth="1"/>
    <col min="15112" max="15112" width="21.140625" style="69" customWidth="1"/>
    <col min="15113" max="15113" width="9.85546875" style="69" customWidth="1"/>
    <col min="15114" max="15120" width="9.140625" style="69"/>
    <col min="15121" max="15121" width="13.7109375" style="69" bestFit="1" customWidth="1"/>
    <col min="15122" max="15122" width="13.42578125" style="69" customWidth="1"/>
    <col min="15123" max="15360" width="9.140625" style="69"/>
    <col min="15361" max="15361" width="50.140625" style="69" bestFit="1" customWidth="1"/>
    <col min="15362" max="15362" width="8.42578125" style="69" bestFit="1" customWidth="1"/>
    <col min="15363" max="15363" width="3" style="69" bestFit="1" customWidth="1"/>
    <col min="15364" max="15364" width="11.28515625" style="69" bestFit="1" customWidth="1"/>
    <col min="15365" max="15365" width="12.28515625" style="69" bestFit="1" customWidth="1"/>
    <col min="15366" max="15366" width="11.140625" style="69" customWidth="1"/>
    <col min="15367" max="15367" width="9.85546875" style="69" customWidth="1"/>
    <col min="15368" max="15368" width="21.140625" style="69" customWidth="1"/>
    <col min="15369" max="15369" width="9.85546875" style="69" customWidth="1"/>
    <col min="15370" max="15376" width="9.140625" style="69"/>
    <col min="15377" max="15377" width="13.7109375" style="69" bestFit="1" customWidth="1"/>
    <col min="15378" max="15378" width="13.42578125" style="69" customWidth="1"/>
    <col min="15379" max="15616" width="9.140625" style="69"/>
    <col min="15617" max="15617" width="50.140625" style="69" bestFit="1" customWidth="1"/>
    <col min="15618" max="15618" width="8.42578125" style="69" bestFit="1" customWidth="1"/>
    <col min="15619" max="15619" width="3" style="69" bestFit="1" customWidth="1"/>
    <col min="15620" max="15620" width="11.28515625" style="69" bestFit="1" customWidth="1"/>
    <col min="15621" max="15621" width="12.28515625" style="69" bestFit="1" customWidth="1"/>
    <col min="15622" max="15622" width="11.140625" style="69" customWidth="1"/>
    <col min="15623" max="15623" width="9.85546875" style="69" customWidth="1"/>
    <col min="15624" max="15624" width="21.140625" style="69" customWidth="1"/>
    <col min="15625" max="15625" width="9.85546875" style="69" customWidth="1"/>
    <col min="15626" max="15632" width="9.140625" style="69"/>
    <col min="15633" max="15633" width="13.7109375" style="69" bestFit="1" customWidth="1"/>
    <col min="15634" max="15634" width="13.42578125" style="69" customWidth="1"/>
    <col min="15635" max="15872" width="9.140625" style="69"/>
    <col min="15873" max="15873" width="50.140625" style="69" bestFit="1" customWidth="1"/>
    <col min="15874" max="15874" width="8.42578125" style="69" bestFit="1" customWidth="1"/>
    <col min="15875" max="15875" width="3" style="69" bestFit="1" customWidth="1"/>
    <col min="15876" max="15876" width="11.28515625" style="69" bestFit="1" customWidth="1"/>
    <col min="15877" max="15877" width="12.28515625" style="69" bestFit="1" customWidth="1"/>
    <col min="15878" max="15878" width="11.140625" style="69" customWidth="1"/>
    <col min="15879" max="15879" width="9.85546875" style="69" customWidth="1"/>
    <col min="15880" max="15880" width="21.140625" style="69" customWidth="1"/>
    <col min="15881" max="15881" width="9.85546875" style="69" customWidth="1"/>
    <col min="15882" max="15888" width="9.140625" style="69"/>
    <col min="15889" max="15889" width="13.7109375" style="69" bestFit="1" customWidth="1"/>
    <col min="15890" max="15890" width="13.42578125" style="69" customWidth="1"/>
    <col min="15891" max="16128" width="9.140625" style="69"/>
    <col min="16129" max="16129" width="50.140625" style="69" bestFit="1" customWidth="1"/>
    <col min="16130" max="16130" width="8.42578125" style="69" bestFit="1" customWidth="1"/>
    <col min="16131" max="16131" width="3" style="69" bestFit="1" customWidth="1"/>
    <col min="16132" max="16132" width="11.28515625" style="69" bestFit="1" customWidth="1"/>
    <col min="16133" max="16133" width="12.28515625" style="69" bestFit="1" customWidth="1"/>
    <col min="16134" max="16134" width="11.140625" style="69" customWidth="1"/>
    <col min="16135" max="16135" width="9.85546875" style="69" customWidth="1"/>
    <col min="16136" max="16136" width="21.140625" style="69" customWidth="1"/>
    <col min="16137" max="16137" width="9.85546875" style="69" customWidth="1"/>
    <col min="16138" max="16144" width="9.140625" style="69"/>
    <col min="16145" max="16145" width="13.7109375" style="69" bestFit="1" customWidth="1"/>
    <col min="16146" max="16146" width="13.42578125" style="69" customWidth="1"/>
    <col min="16147" max="16384" width="9.140625" style="69"/>
  </cols>
  <sheetData>
    <row r="1" spans="1:9" ht="77.25" x14ac:dyDescent="0.25">
      <c r="A1" s="55" t="s">
        <v>58</v>
      </c>
      <c r="B1" s="73"/>
      <c r="C1" s="74"/>
      <c r="D1" s="75" t="s">
        <v>47</v>
      </c>
      <c r="E1" s="74"/>
      <c r="F1" s="74"/>
      <c r="G1" s="74"/>
      <c r="H1" s="38"/>
      <c r="I1" s="38"/>
    </row>
    <row r="2" spans="1:9" ht="26.25" x14ac:dyDescent="0.25">
      <c r="A2" s="70" t="s">
        <v>59</v>
      </c>
      <c r="B2" s="73"/>
      <c r="C2" s="74"/>
      <c r="D2" s="75">
        <v>12</v>
      </c>
      <c r="E2" s="75"/>
      <c r="F2" s="74"/>
      <c r="G2" s="74">
        <v>70</v>
      </c>
      <c r="I2" s="38"/>
    </row>
    <row r="3" spans="1:9" x14ac:dyDescent="0.25">
      <c r="A3" s="70"/>
      <c r="B3" s="73"/>
      <c r="C3" s="76" t="s">
        <v>36</v>
      </c>
      <c r="D3" s="75">
        <v>1</v>
      </c>
      <c r="E3" s="74"/>
      <c r="F3" s="74"/>
      <c r="G3" s="74">
        <v>96</v>
      </c>
      <c r="I3" s="38"/>
    </row>
    <row r="4" spans="1:9" x14ac:dyDescent="0.25">
      <c r="A4" s="70"/>
      <c r="B4" s="73"/>
      <c r="C4" s="76" t="s">
        <v>38</v>
      </c>
      <c r="D4" s="75">
        <v>1</v>
      </c>
      <c r="E4" s="74"/>
      <c r="F4" s="74"/>
      <c r="G4" s="74">
        <v>73</v>
      </c>
      <c r="I4" s="38"/>
    </row>
    <row r="5" spans="1:9" x14ac:dyDescent="0.25">
      <c r="A5" s="70"/>
      <c r="B5" s="73"/>
      <c r="C5" s="76" t="s">
        <v>52</v>
      </c>
      <c r="D5" s="75">
        <v>1</v>
      </c>
      <c r="E5" s="74"/>
      <c r="F5" s="74"/>
      <c r="G5" s="74">
        <v>38</v>
      </c>
      <c r="I5" s="38"/>
    </row>
    <row r="6" spans="1:9" x14ac:dyDescent="0.25">
      <c r="A6" s="70"/>
      <c r="B6" s="73"/>
      <c r="C6" s="76" t="s">
        <v>53</v>
      </c>
      <c r="D6" s="75">
        <v>1</v>
      </c>
      <c r="E6" s="74"/>
      <c r="F6" s="74"/>
      <c r="G6" s="74">
        <v>72</v>
      </c>
      <c r="I6" s="38"/>
    </row>
    <row r="7" spans="1:9" x14ac:dyDescent="0.25">
      <c r="A7" s="70"/>
      <c r="B7" s="73"/>
      <c r="C7" s="76" t="s">
        <v>60</v>
      </c>
      <c r="D7" s="75">
        <v>1</v>
      </c>
      <c r="E7" s="74"/>
      <c r="F7" s="74"/>
      <c r="G7" s="74">
        <v>62</v>
      </c>
      <c r="I7" s="38"/>
    </row>
    <row r="8" spans="1:9" x14ac:dyDescent="0.25">
      <c r="A8" s="70"/>
      <c r="B8" s="73"/>
      <c r="C8" s="76" t="s">
        <v>61</v>
      </c>
      <c r="D8" s="75">
        <v>2</v>
      </c>
      <c r="E8" s="74"/>
      <c r="F8" s="74"/>
      <c r="G8" s="74">
        <v>93</v>
      </c>
      <c r="I8" s="38"/>
    </row>
    <row r="9" spans="1:9" x14ac:dyDescent="0.25">
      <c r="A9" s="70"/>
      <c r="B9" s="73"/>
      <c r="C9" s="76" t="s">
        <v>62</v>
      </c>
      <c r="D9" s="75">
        <v>1</v>
      </c>
      <c r="E9" s="74"/>
      <c r="F9" s="74"/>
      <c r="G9" s="74">
        <v>53</v>
      </c>
      <c r="I9" s="38"/>
    </row>
    <row r="10" spans="1:9" x14ac:dyDescent="0.25">
      <c r="A10" s="70"/>
      <c r="B10" s="73"/>
      <c r="C10" s="76" t="s">
        <v>63</v>
      </c>
      <c r="D10" s="75">
        <v>1</v>
      </c>
      <c r="E10" s="74"/>
      <c r="F10" s="74"/>
      <c r="G10" s="74">
        <v>80</v>
      </c>
      <c r="I10" s="38"/>
    </row>
    <row r="11" spans="1:9" x14ac:dyDescent="0.25">
      <c r="A11" s="70"/>
      <c r="B11" s="73"/>
      <c r="C11" s="76" t="s">
        <v>64</v>
      </c>
      <c r="D11" s="75">
        <v>1</v>
      </c>
      <c r="E11" s="74"/>
      <c r="F11" s="74"/>
      <c r="G11" s="74">
        <v>89</v>
      </c>
      <c r="I11" s="38"/>
    </row>
    <row r="12" spans="1:9" x14ac:dyDescent="0.25">
      <c r="A12" s="70"/>
      <c r="B12" s="73"/>
      <c r="C12" s="76" t="s">
        <v>65</v>
      </c>
      <c r="D12" s="75">
        <v>1</v>
      </c>
      <c r="E12" s="74"/>
      <c r="F12" s="74"/>
      <c r="G12" s="74">
        <v>70</v>
      </c>
      <c r="I12" s="38"/>
    </row>
    <row r="13" spans="1:9" x14ac:dyDescent="0.25">
      <c r="A13" s="70"/>
      <c r="B13" s="73"/>
      <c r="C13" s="76" t="s">
        <v>66</v>
      </c>
      <c r="D13" s="75">
        <v>1</v>
      </c>
      <c r="E13" s="74"/>
      <c r="F13" s="74"/>
      <c r="G13" s="74">
        <v>63</v>
      </c>
      <c r="I13" s="38"/>
    </row>
    <row r="14" spans="1:9" x14ac:dyDescent="0.25">
      <c r="A14" s="70"/>
      <c r="B14" s="73"/>
      <c r="C14" s="76"/>
      <c r="D14" s="75"/>
      <c r="E14" s="74"/>
      <c r="F14" s="74"/>
      <c r="G14" s="74">
        <v>49</v>
      </c>
      <c r="I14" s="38"/>
    </row>
    <row r="15" spans="1:9" x14ac:dyDescent="0.25">
      <c r="A15" s="70"/>
      <c r="B15" s="73"/>
      <c r="C15" s="74"/>
      <c r="D15" s="74"/>
      <c r="E15" s="74"/>
      <c r="F15" s="74"/>
      <c r="G15" s="74">
        <v>38</v>
      </c>
      <c r="I15" s="38"/>
    </row>
    <row r="16" spans="1:9" x14ac:dyDescent="0.25">
      <c r="A16" s="70"/>
      <c r="B16" s="73"/>
      <c r="C16" s="74"/>
      <c r="D16" s="74"/>
      <c r="E16" s="74"/>
      <c r="F16" s="74"/>
      <c r="G16" s="74">
        <v>88</v>
      </c>
      <c r="I16" s="38"/>
    </row>
    <row r="17" spans="1:9" ht="30.75" x14ac:dyDescent="0.25">
      <c r="A17" s="44" t="s">
        <v>54</v>
      </c>
      <c r="B17" s="73"/>
      <c r="C17" s="74"/>
      <c r="D17" s="74"/>
      <c r="E17" s="74"/>
      <c r="F17" s="74"/>
      <c r="G17" s="74">
        <v>86</v>
      </c>
      <c r="I17" s="38"/>
    </row>
    <row r="18" spans="1:9" x14ac:dyDescent="0.25">
      <c r="A18" s="71" t="s">
        <v>67</v>
      </c>
      <c r="B18" s="39">
        <f>AVERAGE($G$2:$G$42)</f>
        <v>67.853658536585371</v>
      </c>
      <c r="C18" s="74"/>
      <c r="D18" s="74"/>
      <c r="E18" s="74"/>
      <c r="F18" s="74"/>
      <c r="G18" s="74">
        <v>47</v>
      </c>
      <c r="I18" s="38"/>
    </row>
    <row r="19" spans="1:9" x14ac:dyDescent="0.25">
      <c r="A19" s="71" t="s">
        <v>68</v>
      </c>
      <c r="B19" s="39">
        <f>VAR($G$2:$G$42)</f>
        <v>446.67804878048776</v>
      </c>
      <c r="C19" s="74"/>
      <c r="D19" s="74"/>
      <c r="E19" s="74"/>
      <c r="F19" s="74"/>
      <c r="G19" s="74">
        <v>69</v>
      </c>
      <c r="I19" s="38"/>
    </row>
    <row r="20" spans="1:9" x14ac:dyDescent="0.25">
      <c r="A20" s="71" t="s">
        <v>69</v>
      </c>
      <c r="B20" s="39">
        <f>MEDIAN($G$2:$G$42)</f>
        <v>70</v>
      </c>
      <c r="C20" s="74"/>
      <c r="D20" s="74"/>
      <c r="E20" s="74"/>
      <c r="F20" s="74"/>
      <c r="G20" s="74">
        <v>81</v>
      </c>
      <c r="I20" s="38"/>
    </row>
    <row r="21" spans="1:9" x14ac:dyDescent="0.25">
      <c r="A21" s="71" t="s">
        <v>70</v>
      </c>
      <c r="B21" s="39">
        <f>COUNT($G$2:$G$42)</f>
        <v>41</v>
      </c>
      <c r="F21" s="77"/>
      <c r="G21" s="74">
        <v>79</v>
      </c>
    </row>
    <row r="22" spans="1:9" x14ac:dyDescent="0.25">
      <c r="A22" s="71" t="s">
        <v>71</v>
      </c>
      <c r="B22" s="39">
        <f t="shared" ref="B22" si="0">AVERAGE($G$2:$G$42)</f>
        <v>67.853658536585371</v>
      </c>
      <c r="F22" s="77"/>
      <c r="G22" s="74">
        <v>35</v>
      </c>
    </row>
    <row r="23" spans="1:9" x14ac:dyDescent="0.25">
      <c r="A23" s="71" t="s">
        <v>72</v>
      </c>
      <c r="B23" s="39">
        <f>SQRT(B19)/SQRT(B21)</f>
        <v>3.3006948595139258</v>
      </c>
      <c r="F23" s="77"/>
      <c r="G23" s="74">
        <v>64</v>
      </c>
    </row>
    <row r="24" spans="1:9" x14ac:dyDescent="0.25">
      <c r="A24" s="71" t="s">
        <v>73</v>
      </c>
      <c r="B24" s="39">
        <f>_xlfn.PERCENTILE.INC(G2:G42,0.2)</f>
        <v>45</v>
      </c>
      <c r="F24" s="77"/>
      <c r="G24" s="74">
        <v>51</v>
      </c>
    </row>
    <row r="25" spans="1:9" x14ac:dyDescent="0.25">
      <c r="A25" s="71" t="s">
        <v>74</v>
      </c>
      <c r="B25" s="39">
        <f>B18-2*SQRT(B19)</f>
        <v>25.584140025938112</v>
      </c>
      <c r="F25" s="77"/>
      <c r="G25" s="74">
        <v>39</v>
      </c>
    </row>
    <row r="26" spans="1:9" x14ac:dyDescent="0.25">
      <c r="A26" s="71" t="s">
        <v>75</v>
      </c>
      <c r="B26" s="39">
        <f>B18+2*SQRT(B19)</f>
        <v>110.12317704723263</v>
      </c>
      <c r="F26" s="77"/>
      <c r="G26" s="74">
        <v>99</v>
      </c>
    </row>
    <row r="27" spans="1:9" x14ac:dyDescent="0.25">
      <c r="A27" s="71" t="s">
        <v>76</v>
      </c>
      <c r="B27" s="39">
        <f>B18-2*B23</f>
        <v>61.252268817557521</v>
      </c>
      <c r="F27" s="77"/>
      <c r="G27" s="74">
        <v>69</v>
      </c>
    </row>
    <row r="28" spans="1:9" x14ac:dyDescent="0.25">
      <c r="A28" s="71" t="s">
        <v>77</v>
      </c>
      <c r="B28" s="39">
        <f>B18+2*B23</f>
        <v>74.455048255613221</v>
      </c>
      <c r="F28" s="77"/>
      <c r="G28" s="74">
        <v>87</v>
      </c>
    </row>
    <row r="29" spans="1:9" x14ac:dyDescent="0.25">
      <c r="F29" s="77"/>
      <c r="G29" s="74">
        <v>34</v>
      </c>
    </row>
    <row r="30" spans="1:9" x14ac:dyDescent="0.25">
      <c r="F30" s="77"/>
      <c r="G30" s="74">
        <v>40</v>
      </c>
    </row>
    <row r="31" spans="1:9" x14ac:dyDescent="0.25">
      <c r="F31" s="77"/>
      <c r="G31" s="74">
        <v>62</v>
      </c>
    </row>
    <row r="32" spans="1:9" x14ac:dyDescent="0.25">
      <c r="F32" s="77"/>
      <c r="G32" s="74">
        <v>92</v>
      </c>
    </row>
    <row r="33" spans="6:7" x14ac:dyDescent="0.25">
      <c r="F33" s="77"/>
      <c r="G33" s="74">
        <v>86</v>
      </c>
    </row>
    <row r="34" spans="6:7" x14ac:dyDescent="0.25">
      <c r="F34" s="77"/>
      <c r="G34" s="74">
        <v>92</v>
      </c>
    </row>
    <row r="35" spans="6:7" x14ac:dyDescent="0.25">
      <c r="F35" s="77"/>
      <c r="G35" s="74">
        <v>90</v>
      </c>
    </row>
    <row r="36" spans="6:7" x14ac:dyDescent="0.25">
      <c r="F36" s="77"/>
      <c r="G36" s="74">
        <v>39</v>
      </c>
    </row>
    <row r="37" spans="6:7" x14ac:dyDescent="0.25">
      <c r="F37" s="77"/>
      <c r="G37" s="74">
        <v>97</v>
      </c>
    </row>
    <row r="38" spans="6:7" x14ac:dyDescent="0.25">
      <c r="F38" s="77"/>
      <c r="G38" s="74">
        <v>37</v>
      </c>
    </row>
    <row r="39" spans="6:7" x14ac:dyDescent="0.25">
      <c r="F39" s="77"/>
      <c r="G39" s="74">
        <v>100</v>
      </c>
    </row>
    <row r="40" spans="6:7" x14ac:dyDescent="0.25">
      <c r="F40" s="77"/>
      <c r="G40" s="74">
        <v>54</v>
      </c>
    </row>
    <row r="41" spans="6:7" x14ac:dyDescent="0.25">
      <c r="F41" s="77"/>
      <c r="G41" s="74">
        <v>74</v>
      </c>
    </row>
    <row r="42" spans="6:7" x14ac:dyDescent="0.25">
      <c r="F42" s="77"/>
      <c r="G42" s="74">
        <v>45</v>
      </c>
    </row>
    <row r="43" spans="6:7" x14ac:dyDescent="0.25">
      <c r="G43" s="38"/>
    </row>
    <row r="44" spans="6:7" x14ac:dyDescent="0.25">
      <c r="G44" s="38"/>
    </row>
    <row r="45" spans="6:7" x14ac:dyDescent="0.25">
      <c r="G45" s="38"/>
    </row>
    <row r="46" spans="6:7" x14ac:dyDescent="0.25">
      <c r="G46" s="38"/>
    </row>
    <row r="47" spans="6:7" x14ac:dyDescent="0.25">
      <c r="G47" s="38"/>
    </row>
    <row r="48" spans="6:7" x14ac:dyDescent="0.25">
      <c r="G48" s="38"/>
    </row>
    <row r="49" spans="7:7" x14ac:dyDescent="0.25">
      <c r="G49" s="38"/>
    </row>
    <row r="50" spans="7:7" x14ac:dyDescent="0.25">
      <c r="G50" s="38"/>
    </row>
  </sheetData>
  <sheetProtection formatCells="0"/>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5"/>
  <sheetViews>
    <sheetView topLeftCell="A39" workbookViewId="0">
      <selection activeCell="B53" sqref="B53"/>
    </sheetView>
  </sheetViews>
  <sheetFormatPr defaultColWidth="9.140625" defaultRowHeight="12.75" x14ac:dyDescent="0.2"/>
  <cols>
    <col min="1" max="1" width="9.140625" style="80"/>
    <col min="2" max="2" width="72.7109375" style="98" customWidth="1"/>
    <col min="3" max="3" width="9.140625" style="99"/>
    <col min="4" max="4" width="9.140625" style="78"/>
    <col min="5" max="5" width="50.7109375" style="78" customWidth="1"/>
    <col min="6" max="6" width="9.140625" style="78"/>
    <col min="7" max="8" width="11.5703125" style="78" bestFit="1" customWidth="1"/>
    <col min="9" max="11" width="8.85546875" style="78" customWidth="1"/>
    <col min="12" max="16384" width="9.140625" style="80"/>
  </cols>
  <sheetData>
    <row r="1" spans="1:5" ht="14.25" x14ac:dyDescent="0.2">
      <c r="A1" s="78">
        <f>(COUNTA(B:B)-2)/5</f>
        <v>10</v>
      </c>
      <c r="B1" s="79" t="s">
        <v>78</v>
      </c>
    </row>
    <row r="2" spans="1:5" ht="28.5" x14ac:dyDescent="0.2">
      <c r="A2" s="81"/>
      <c r="B2" s="82" t="s">
        <v>79</v>
      </c>
    </row>
    <row r="3" spans="1:5" ht="31.5" x14ac:dyDescent="0.25">
      <c r="A3" s="81"/>
      <c r="B3" s="83" t="s">
        <v>89</v>
      </c>
      <c r="C3" s="100"/>
      <c r="D3" s="84"/>
      <c r="E3" s="84"/>
    </row>
    <row r="4" spans="1:5" ht="15.75" x14ac:dyDescent="0.25">
      <c r="A4" s="81"/>
      <c r="B4" s="85" t="s">
        <v>90</v>
      </c>
      <c r="C4" s="100">
        <v>1</v>
      </c>
      <c r="D4" s="84"/>
      <c r="E4" s="84"/>
    </row>
    <row r="5" spans="1:5" ht="15.75" x14ac:dyDescent="0.25">
      <c r="A5" s="81"/>
      <c r="B5" s="85" t="s">
        <v>91</v>
      </c>
      <c r="C5" s="100"/>
      <c r="D5" s="84"/>
      <c r="E5" s="84"/>
    </row>
    <row r="6" spans="1:5" ht="15.75" x14ac:dyDescent="0.25">
      <c r="A6" s="81"/>
      <c r="B6" s="85" t="s">
        <v>93</v>
      </c>
      <c r="C6" s="100"/>
      <c r="D6" s="84"/>
      <c r="E6" s="84"/>
    </row>
    <row r="7" spans="1:5" ht="15.75" x14ac:dyDescent="0.25">
      <c r="A7" s="81"/>
      <c r="B7" s="85" t="s">
        <v>92</v>
      </c>
      <c r="C7" s="100"/>
      <c r="D7" s="84"/>
      <c r="E7" s="84"/>
    </row>
    <row r="8" spans="1:5" ht="15.75" x14ac:dyDescent="0.25">
      <c r="A8" s="81"/>
      <c r="B8" s="86" t="s">
        <v>80</v>
      </c>
      <c r="C8" s="100"/>
      <c r="D8" s="87"/>
      <c r="E8" s="84"/>
    </row>
    <row r="9" spans="1:5" ht="15.75" x14ac:dyDescent="0.25">
      <c r="A9" s="81"/>
      <c r="B9" s="88" t="s">
        <v>84</v>
      </c>
      <c r="C9" s="100">
        <v>1</v>
      </c>
      <c r="D9" s="87"/>
      <c r="E9" s="84"/>
    </row>
    <row r="10" spans="1:5" ht="31.5" x14ac:dyDescent="0.25">
      <c r="A10" s="81"/>
      <c r="B10" s="88" t="s">
        <v>82</v>
      </c>
      <c r="C10" s="100"/>
      <c r="D10" s="87"/>
      <c r="E10" s="84"/>
    </row>
    <row r="11" spans="1:5" ht="15.75" x14ac:dyDescent="0.25">
      <c r="A11" s="81"/>
      <c r="B11" s="88" t="s">
        <v>83</v>
      </c>
      <c r="C11" s="100"/>
      <c r="D11" s="87"/>
      <c r="E11" s="84"/>
    </row>
    <row r="12" spans="1:5" ht="31.5" x14ac:dyDescent="0.25">
      <c r="A12" s="81"/>
      <c r="B12" s="88" t="s">
        <v>81</v>
      </c>
      <c r="C12" s="100"/>
      <c r="D12" s="87"/>
      <c r="E12" s="84"/>
    </row>
    <row r="13" spans="1:5" ht="15.75" x14ac:dyDescent="0.25">
      <c r="A13" s="81"/>
      <c r="B13" s="86" t="s">
        <v>99</v>
      </c>
      <c r="C13" s="100"/>
      <c r="D13" s="84"/>
      <c r="E13" s="84"/>
    </row>
    <row r="14" spans="1:5" ht="15.75" x14ac:dyDescent="0.25">
      <c r="A14" s="81"/>
      <c r="B14" s="88" t="s">
        <v>101</v>
      </c>
      <c r="C14" s="100">
        <v>1</v>
      </c>
      <c r="D14" s="84"/>
      <c r="E14" s="84"/>
    </row>
    <row r="15" spans="1:5" ht="15.75" x14ac:dyDescent="0.25">
      <c r="A15" s="81"/>
      <c r="B15" s="88" t="s">
        <v>103</v>
      </c>
      <c r="C15" s="100"/>
      <c r="D15" s="84"/>
      <c r="E15" s="84"/>
    </row>
    <row r="16" spans="1:5" ht="15.75" x14ac:dyDescent="0.25">
      <c r="A16" s="81"/>
      <c r="B16" s="88" t="s">
        <v>102</v>
      </c>
      <c r="C16" s="100"/>
      <c r="D16" s="84"/>
      <c r="E16" s="84"/>
    </row>
    <row r="17" spans="1:5" ht="31.5" x14ac:dyDescent="0.25">
      <c r="A17" s="81"/>
      <c r="B17" s="88" t="s">
        <v>100</v>
      </c>
      <c r="C17" s="100"/>
      <c r="D17" s="84"/>
      <c r="E17" s="84"/>
    </row>
    <row r="18" spans="1:5" ht="31.5" x14ac:dyDescent="0.25">
      <c r="A18" s="81"/>
      <c r="B18" s="86" t="s">
        <v>116</v>
      </c>
      <c r="C18" s="100"/>
      <c r="D18" s="87"/>
      <c r="E18" s="88"/>
    </row>
    <row r="19" spans="1:5" ht="15.75" x14ac:dyDescent="0.25">
      <c r="A19" s="81"/>
      <c r="B19" s="88">
        <v>-0.25</v>
      </c>
      <c r="C19" s="100"/>
      <c r="D19" s="87"/>
      <c r="E19" s="84"/>
    </row>
    <row r="20" spans="1:5" ht="15.75" x14ac:dyDescent="0.25">
      <c r="A20" s="81"/>
      <c r="B20" s="88">
        <v>4</v>
      </c>
      <c r="C20" s="100">
        <v>1</v>
      </c>
      <c r="D20" s="87"/>
      <c r="E20" s="84"/>
    </row>
    <row r="21" spans="1:5" ht="15.75" x14ac:dyDescent="0.25">
      <c r="A21" s="81"/>
      <c r="B21" s="88">
        <v>1.25</v>
      </c>
      <c r="C21" s="100"/>
      <c r="D21" s="87"/>
      <c r="E21" s="84"/>
    </row>
    <row r="22" spans="1:5" ht="15.75" x14ac:dyDescent="0.25">
      <c r="A22" s="81"/>
      <c r="B22" s="88">
        <v>0.75</v>
      </c>
      <c r="C22" s="100"/>
      <c r="D22" s="87"/>
      <c r="E22" s="84"/>
    </row>
    <row r="23" spans="1:5" ht="63" x14ac:dyDescent="0.25">
      <c r="A23" s="81"/>
      <c r="B23" s="89" t="s">
        <v>117</v>
      </c>
      <c r="C23" s="101"/>
      <c r="D23" s="91"/>
      <c r="E23" s="92"/>
    </row>
    <row r="24" spans="1:5" ht="15.75" x14ac:dyDescent="0.25">
      <c r="A24" s="81"/>
      <c r="B24" s="93">
        <v>5.8999999999999999E-3</v>
      </c>
      <c r="C24" s="101"/>
      <c r="D24" s="90"/>
      <c r="E24" s="94"/>
    </row>
    <row r="25" spans="1:5" ht="15.75" x14ac:dyDescent="0.25">
      <c r="A25" s="81"/>
      <c r="B25" s="93">
        <v>3.4099999999999998E-2</v>
      </c>
      <c r="C25" s="101">
        <v>1</v>
      </c>
      <c r="D25" s="95"/>
      <c r="E25" s="92"/>
    </row>
    <row r="26" spans="1:5" ht="15.75" x14ac:dyDescent="0.25">
      <c r="A26" s="81"/>
      <c r="B26" s="93">
        <v>0.187</v>
      </c>
      <c r="C26" s="101"/>
      <c r="D26" s="90"/>
      <c r="E26" s="92"/>
    </row>
    <row r="27" spans="1:5" ht="15.75" x14ac:dyDescent="0.25">
      <c r="A27" s="81"/>
      <c r="B27" s="93">
        <v>0.107</v>
      </c>
      <c r="C27" s="101"/>
      <c r="D27" s="90"/>
      <c r="E27" s="94"/>
    </row>
    <row r="28" spans="1:5" ht="15.75" x14ac:dyDescent="0.25">
      <c r="A28" s="81"/>
      <c r="B28" s="96" t="s">
        <v>109</v>
      </c>
      <c r="C28" s="100"/>
      <c r="D28" s="90"/>
      <c r="E28" s="90"/>
    </row>
    <row r="29" spans="1:5" ht="15.75" x14ac:dyDescent="0.25">
      <c r="A29" s="81"/>
      <c r="B29" s="97">
        <v>0.16666666666666666</v>
      </c>
      <c r="C29" s="100"/>
      <c r="D29" s="90"/>
      <c r="E29" s="90"/>
    </row>
    <row r="30" spans="1:5" ht="15.75" x14ac:dyDescent="0.25">
      <c r="A30" s="81"/>
      <c r="B30" s="97">
        <v>0.33333333333333331</v>
      </c>
      <c r="C30" s="100">
        <v>1</v>
      </c>
      <c r="D30" s="90"/>
      <c r="E30" s="90"/>
    </row>
    <row r="31" spans="1:5" ht="15.75" x14ac:dyDescent="0.25">
      <c r="A31" s="81"/>
      <c r="B31" s="97">
        <v>0.66666666666666663</v>
      </c>
      <c r="C31" s="100"/>
      <c r="D31" s="90"/>
      <c r="E31" s="90"/>
    </row>
    <row r="32" spans="1:5" ht="15.75" x14ac:dyDescent="0.25">
      <c r="A32" s="81"/>
      <c r="B32" s="97">
        <v>0.5</v>
      </c>
      <c r="C32" s="100"/>
      <c r="D32" s="90"/>
      <c r="E32" s="90"/>
    </row>
    <row r="33" spans="1:5" ht="31.5" x14ac:dyDescent="0.25">
      <c r="A33" s="81"/>
      <c r="B33" s="83" t="s">
        <v>104</v>
      </c>
      <c r="C33" s="100"/>
      <c r="D33" s="84"/>
      <c r="E33" s="84"/>
    </row>
    <row r="34" spans="1:5" ht="31.5" x14ac:dyDescent="0.25">
      <c r="A34" s="81"/>
      <c r="B34" s="85" t="s">
        <v>108</v>
      </c>
      <c r="C34" s="100"/>
      <c r="D34" s="84"/>
      <c r="E34" s="84"/>
    </row>
    <row r="35" spans="1:5" ht="31.5" x14ac:dyDescent="0.25">
      <c r="A35" s="81"/>
      <c r="B35" s="85" t="s">
        <v>105</v>
      </c>
      <c r="C35" s="100">
        <v>1</v>
      </c>
      <c r="D35" s="84"/>
      <c r="E35" s="84"/>
    </row>
    <row r="36" spans="1:5" ht="31.5" x14ac:dyDescent="0.25">
      <c r="A36" s="81"/>
      <c r="B36" s="85" t="s">
        <v>106</v>
      </c>
      <c r="C36" s="100"/>
      <c r="D36" s="84"/>
      <c r="E36" s="84"/>
    </row>
    <row r="37" spans="1:5" ht="31.5" x14ac:dyDescent="0.25">
      <c r="A37" s="81"/>
      <c r="B37" s="85" t="s">
        <v>107</v>
      </c>
      <c r="C37" s="100"/>
      <c r="D37" s="84"/>
      <c r="E37" s="84"/>
    </row>
    <row r="38" spans="1:5" ht="15.75" x14ac:dyDescent="0.25">
      <c r="A38" s="81"/>
      <c r="B38" s="83" t="s">
        <v>94</v>
      </c>
      <c r="C38" s="100"/>
      <c r="D38" s="84"/>
      <c r="E38" s="84"/>
    </row>
    <row r="39" spans="1:5" ht="15.75" x14ac:dyDescent="0.25">
      <c r="A39" s="81"/>
      <c r="B39" s="85" t="s">
        <v>96</v>
      </c>
      <c r="C39" s="100"/>
      <c r="D39" s="84"/>
      <c r="E39" s="84"/>
    </row>
    <row r="40" spans="1:5" ht="31.5" x14ac:dyDescent="0.25">
      <c r="A40" s="81"/>
      <c r="B40" s="85" t="s">
        <v>97</v>
      </c>
      <c r="C40" s="100"/>
      <c r="D40" s="84"/>
      <c r="E40" s="84"/>
    </row>
    <row r="41" spans="1:5" ht="31.5" x14ac:dyDescent="0.25">
      <c r="A41" s="81"/>
      <c r="B41" s="85" t="s">
        <v>95</v>
      </c>
      <c r="C41" s="100">
        <v>1</v>
      </c>
      <c r="D41" s="84"/>
      <c r="E41" s="84"/>
    </row>
    <row r="42" spans="1:5" ht="31.5" x14ac:dyDescent="0.25">
      <c r="A42" s="81"/>
      <c r="B42" s="85" t="s">
        <v>98</v>
      </c>
      <c r="C42" s="100"/>
      <c r="D42" s="84"/>
      <c r="E42" s="84"/>
    </row>
    <row r="43" spans="1:5" ht="15.75" x14ac:dyDescent="0.25">
      <c r="A43" s="81"/>
      <c r="B43" s="86" t="s">
        <v>110</v>
      </c>
      <c r="C43" s="100"/>
      <c r="D43" s="84"/>
      <c r="E43" s="84"/>
    </row>
    <row r="44" spans="1:5" ht="15.75" x14ac:dyDescent="0.25">
      <c r="A44" s="81"/>
      <c r="B44" s="88" t="s">
        <v>112</v>
      </c>
      <c r="C44" s="100"/>
      <c r="D44" s="84"/>
      <c r="E44" s="84"/>
    </row>
    <row r="45" spans="1:5" ht="15.75" x14ac:dyDescent="0.25">
      <c r="A45" s="81"/>
      <c r="B45" s="88" t="s">
        <v>114</v>
      </c>
      <c r="C45" s="100"/>
      <c r="D45" s="84"/>
      <c r="E45" s="84"/>
    </row>
    <row r="46" spans="1:5" ht="15.75" x14ac:dyDescent="0.25">
      <c r="A46" s="81"/>
      <c r="B46" s="88" t="s">
        <v>113</v>
      </c>
      <c r="C46" s="100">
        <v>1</v>
      </c>
      <c r="D46" s="84"/>
      <c r="E46" s="84"/>
    </row>
    <row r="47" spans="1:5" ht="15.75" x14ac:dyDescent="0.25">
      <c r="A47" s="81"/>
      <c r="B47" s="88" t="s">
        <v>111</v>
      </c>
      <c r="C47" s="100"/>
      <c r="D47" s="84"/>
      <c r="E47" s="84"/>
    </row>
    <row r="48" spans="1:5" ht="63" x14ac:dyDescent="0.25">
      <c r="A48" s="81"/>
      <c r="B48" s="86" t="s">
        <v>85</v>
      </c>
      <c r="C48" s="100"/>
      <c r="D48" s="87"/>
      <c r="E48" s="84"/>
    </row>
    <row r="49" spans="1:5" ht="15.75" x14ac:dyDescent="0.25">
      <c r="A49" s="81"/>
      <c r="B49" s="88" t="s">
        <v>86</v>
      </c>
      <c r="C49" s="100"/>
      <c r="D49" s="87"/>
      <c r="E49" s="84"/>
    </row>
    <row r="50" spans="1:5" ht="15.75" x14ac:dyDescent="0.25">
      <c r="A50" s="81"/>
      <c r="B50" s="88" t="s">
        <v>88</v>
      </c>
      <c r="C50" s="100"/>
      <c r="D50" s="87"/>
      <c r="E50" s="84"/>
    </row>
    <row r="51" spans="1:5" ht="15.75" x14ac:dyDescent="0.25">
      <c r="A51" s="81"/>
      <c r="B51" s="88" t="s">
        <v>87</v>
      </c>
      <c r="C51" s="100">
        <v>1</v>
      </c>
      <c r="D51" s="87"/>
      <c r="E51" s="84"/>
    </row>
    <row r="52" spans="1:5" ht="15.75" x14ac:dyDescent="0.25">
      <c r="A52" s="81"/>
      <c r="B52" s="88">
        <v>3</v>
      </c>
      <c r="C52" s="100"/>
      <c r="D52" s="87"/>
      <c r="E52" s="84"/>
    </row>
    <row r="53" spans="1:5" x14ac:dyDescent="0.2">
      <c r="A53" s="81"/>
      <c r="B53" s="78"/>
    </row>
    <row r="54" spans="1:5" x14ac:dyDescent="0.2">
      <c r="A54" s="81"/>
      <c r="B54" s="78"/>
    </row>
    <row r="55" spans="1:5" x14ac:dyDescent="0.2">
      <c r="A55" s="81"/>
      <c r="B55" s="78"/>
    </row>
    <row r="56" spans="1:5" x14ac:dyDescent="0.2">
      <c r="A56" s="81"/>
      <c r="B56" s="78"/>
    </row>
    <row r="57" spans="1:5" x14ac:dyDescent="0.2">
      <c r="A57" s="81"/>
      <c r="B57" s="78"/>
    </row>
    <row r="58" spans="1:5" x14ac:dyDescent="0.2">
      <c r="A58" s="81"/>
      <c r="B58" s="78"/>
    </row>
    <row r="59" spans="1:5" x14ac:dyDescent="0.2">
      <c r="A59" s="81"/>
      <c r="B59" s="78"/>
    </row>
    <row r="60" spans="1:5" x14ac:dyDescent="0.2">
      <c r="A60" s="81"/>
      <c r="B60" s="78"/>
    </row>
    <row r="61" spans="1:5" x14ac:dyDescent="0.2">
      <c r="A61" s="81"/>
      <c r="B61" s="78"/>
    </row>
    <row r="62" spans="1:5" x14ac:dyDescent="0.2">
      <c r="A62" s="81"/>
      <c r="B62" s="78"/>
    </row>
    <row r="63" spans="1:5" x14ac:dyDescent="0.2">
      <c r="A63" s="81"/>
      <c r="B63" s="78"/>
    </row>
    <row r="64" spans="1:5" x14ac:dyDescent="0.2">
      <c r="A64" s="81"/>
      <c r="B64" s="78"/>
    </row>
    <row r="65" spans="1:2" x14ac:dyDescent="0.2">
      <c r="A65" s="81"/>
      <c r="B65" s="78"/>
    </row>
    <row r="66" spans="1:2" x14ac:dyDescent="0.2">
      <c r="A66" s="81"/>
      <c r="B66" s="78"/>
    </row>
    <row r="67" spans="1:2" x14ac:dyDescent="0.2">
      <c r="A67" s="81"/>
      <c r="B67" s="78"/>
    </row>
    <row r="68" spans="1:2" x14ac:dyDescent="0.2">
      <c r="A68" s="81"/>
      <c r="B68" s="78"/>
    </row>
    <row r="69" spans="1:2" x14ac:dyDescent="0.2">
      <c r="A69" s="81"/>
      <c r="B69" s="78"/>
    </row>
    <row r="70" spans="1:2" x14ac:dyDescent="0.2">
      <c r="A70" s="81"/>
      <c r="B70" s="78"/>
    </row>
    <row r="71" spans="1:2" x14ac:dyDescent="0.2">
      <c r="A71" s="81"/>
      <c r="B71" s="78"/>
    </row>
    <row r="72" spans="1:2" x14ac:dyDescent="0.2">
      <c r="A72" s="81"/>
      <c r="B72" s="78"/>
    </row>
    <row r="73" spans="1:2" x14ac:dyDescent="0.2">
      <c r="A73" s="81"/>
      <c r="B73" s="78"/>
    </row>
    <row r="74" spans="1:2" x14ac:dyDescent="0.2">
      <c r="A74" s="81"/>
      <c r="B74" s="78"/>
    </row>
    <row r="75" spans="1:2" x14ac:dyDescent="0.2">
      <c r="A75" s="81"/>
      <c r="B75" s="78"/>
    </row>
    <row r="76" spans="1:2" x14ac:dyDescent="0.2">
      <c r="A76" s="81"/>
      <c r="B76" s="78"/>
    </row>
    <row r="77" spans="1:2" x14ac:dyDescent="0.2">
      <c r="A77" s="81"/>
      <c r="B77" s="78"/>
    </row>
    <row r="78" spans="1:2" x14ac:dyDescent="0.2">
      <c r="A78" s="81"/>
      <c r="B78" s="78"/>
    </row>
    <row r="79" spans="1:2" x14ac:dyDescent="0.2">
      <c r="A79" s="81"/>
      <c r="B79" s="78"/>
    </row>
    <row r="80" spans="1:2" x14ac:dyDescent="0.2">
      <c r="A80" s="81"/>
      <c r="B80" s="78"/>
    </row>
    <row r="81" spans="1:2" x14ac:dyDescent="0.2">
      <c r="A81" s="81"/>
      <c r="B81" s="78"/>
    </row>
    <row r="82" spans="1:2" x14ac:dyDescent="0.2">
      <c r="A82" s="81"/>
      <c r="B82" s="78"/>
    </row>
    <row r="83" spans="1:2" x14ac:dyDescent="0.2">
      <c r="A83" s="81"/>
      <c r="B83" s="78"/>
    </row>
    <row r="84" spans="1:2" x14ac:dyDescent="0.2">
      <c r="A84" s="81"/>
      <c r="B84" s="78"/>
    </row>
    <row r="85" spans="1:2" x14ac:dyDescent="0.2">
      <c r="A85" s="81"/>
      <c r="B85" s="78"/>
    </row>
    <row r="86" spans="1:2" x14ac:dyDescent="0.2">
      <c r="A86" s="81"/>
      <c r="B86" s="78"/>
    </row>
    <row r="87" spans="1:2" x14ac:dyDescent="0.2">
      <c r="A87" s="81"/>
      <c r="B87" s="78"/>
    </row>
    <row r="88" spans="1:2" x14ac:dyDescent="0.2">
      <c r="A88" s="81"/>
      <c r="B88" s="78"/>
    </row>
    <row r="89" spans="1:2" x14ac:dyDescent="0.2">
      <c r="A89" s="81"/>
      <c r="B89" s="78"/>
    </row>
    <row r="90" spans="1:2" x14ac:dyDescent="0.2">
      <c r="A90" s="81"/>
      <c r="B90" s="78"/>
    </row>
    <row r="91" spans="1:2" x14ac:dyDescent="0.2">
      <c r="A91" s="81"/>
      <c r="B91" s="78"/>
    </row>
    <row r="92" spans="1:2" x14ac:dyDescent="0.2">
      <c r="A92" s="81"/>
      <c r="B92" s="78"/>
    </row>
    <row r="93" spans="1:2" x14ac:dyDescent="0.2">
      <c r="A93" s="81"/>
      <c r="B93" s="78"/>
    </row>
    <row r="94" spans="1:2" x14ac:dyDescent="0.2">
      <c r="A94" s="81"/>
      <c r="B94" s="78"/>
    </row>
    <row r="95" spans="1:2" x14ac:dyDescent="0.2">
      <c r="A95" s="81"/>
      <c r="B95" s="78"/>
    </row>
    <row r="96" spans="1:2" x14ac:dyDescent="0.2">
      <c r="A96" s="81"/>
      <c r="B96" s="78"/>
    </row>
    <row r="97" spans="1:2" x14ac:dyDescent="0.2">
      <c r="A97" s="81"/>
      <c r="B97" s="78"/>
    </row>
    <row r="98" spans="1:2" x14ac:dyDescent="0.2">
      <c r="B98" s="78"/>
    </row>
    <row r="99" spans="1:2" x14ac:dyDescent="0.2">
      <c r="B99" s="78"/>
    </row>
    <row r="100" spans="1:2" x14ac:dyDescent="0.2">
      <c r="B100" s="78"/>
    </row>
    <row r="101" spans="1:2" x14ac:dyDescent="0.2">
      <c r="B101" s="78"/>
    </row>
    <row r="102" spans="1:2" x14ac:dyDescent="0.2">
      <c r="B102" s="78"/>
    </row>
    <row r="103" spans="1:2" x14ac:dyDescent="0.2">
      <c r="B103" s="78"/>
    </row>
    <row r="104" spans="1:2" x14ac:dyDescent="0.2">
      <c r="B104" s="78"/>
    </row>
    <row r="105" spans="1:2" x14ac:dyDescent="0.2">
      <c r="B105" s="78"/>
    </row>
    <row r="106" spans="1:2" x14ac:dyDescent="0.2">
      <c r="B106" s="78"/>
    </row>
    <row r="107" spans="1:2" x14ac:dyDescent="0.2">
      <c r="B107" s="78"/>
    </row>
    <row r="108" spans="1:2" x14ac:dyDescent="0.2">
      <c r="B108" s="78"/>
    </row>
    <row r="109" spans="1:2" x14ac:dyDescent="0.2">
      <c r="B109" s="78"/>
    </row>
    <row r="110" spans="1:2" x14ac:dyDescent="0.2">
      <c r="B110" s="78"/>
    </row>
    <row r="111" spans="1:2" x14ac:dyDescent="0.2">
      <c r="B111" s="78"/>
    </row>
    <row r="112" spans="1:2" x14ac:dyDescent="0.2">
      <c r="B112" s="78"/>
    </row>
    <row r="113" spans="2:2" x14ac:dyDescent="0.2">
      <c r="B113" s="78"/>
    </row>
    <row r="114" spans="2:2" x14ac:dyDescent="0.2">
      <c r="B114" s="78"/>
    </row>
    <row r="115" spans="2:2" x14ac:dyDescent="0.2">
      <c r="B115" s="78"/>
    </row>
    <row r="116" spans="2:2" x14ac:dyDescent="0.2">
      <c r="B116" s="78"/>
    </row>
    <row r="117" spans="2:2" x14ac:dyDescent="0.2">
      <c r="B117" s="78"/>
    </row>
    <row r="118" spans="2:2" x14ac:dyDescent="0.2">
      <c r="B118" s="78"/>
    </row>
    <row r="119" spans="2:2" x14ac:dyDescent="0.2">
      <c r="B119" s="78"/>
    </row>
    <row r="120" spans="2:2" x14ac:dyDescent="0.2">
      <c r="B120" s="78"/>
    </row>
    <row r="121" spans="2:2" x14ac:dyDescent="0.2">
      <c r="B121" s="78"/>
    </row>
    <row r="122" spans="2:2" x14ac:dyDescent="0.2">
      <c r="B122" s="78"/>
    </row>
    <row r="123" spans="2:2" x14ac:dyDescent="0.2">
      <c r="B123" s="78"/>
    </row>
    <row r="124" spans="2:2" x14ac:dyDescent="0.2">
      <c r="B124" s="78"/>
    </row>
    <row r="125" spans="2:2" x14ac:dyDescent="0.2">
      <c r="B125" s="78"/>
    </row>
    <row r="126" spans="2:2" x14ac:dyDescent="0.2">
      <c r="B126" s="78"/>
    </row>
    <row r="127" spans="2:2" x14ac:dyDescent="0.2">
      <c r="B127" s="78"/>
    </row>
    <row r="128" spans="2:2" x14ac:dyDescent="0.2">
      <c r="B128" s="78"/>
    </row>
    <row r="129" spans="2:2" x14ac:dyDescent="0.2">
      <c r="B129" s="78"/>
    </row>
    <row r="130" spans="2:2" x14ac:dyDescent="0.2">
      <c r="B130" s="78"/>
    </row>
    <row r="131" spans="2:2" x14ac:dyDescent="0.2">
      <c r="B131" s="78"/>
    </row>
    <row r="132" spans="2:2" x14ac:dyDescent="0.2">
      <c r="B132" s="78"/>
    </row>
    <row r="133" spans="2:2" x14ac:dyDescent="0.2">
      <c r="B133" s="78"/>
    </row>
    <row r="134" spans="2:2" x14ac:dyDescent="0.2">
      <c r="B134" s="78"/>
    </row>
    <row r="135" spans="2:2" x14ac:dyDescent="0.2">
      <c r="B135" s="78"/>
    </row>
    <row r="136" spans="2:2" x14ac:dyDescent="0.2">
      <c r="B136" s="78"/>
    </row>
    <row r="137" spans="2:2" x14ac:dyDescent="0.2">
      <c r="B137" s="78"/>
    </row>
    <row r="138" spans="2:2" x14ac:dyDescent="0.2">
      <c r="B138" s="78"/>
    </row>
    <row r="139" spans="2:2" x14ac:dyDescent="0.2">
      <c r="B139" s="78"/>
    </row>
    <row r="140" spans="2:2" x14ac:dyDescent="0.2">
      <c r="B140" s="78"/>
    </row>
    <row r="141" spans="2:2" x14ac:dyDescent="0.2">
      <c r="B141" s="78"/>
    </row>
    <row r="142" spans="2:2" x14ac:dyDescent="0.2">
      <c r="B142" s="78"/>
    </row>
    <row r="143" spans="2:2" x14ac:dyDescent="0.2">
      <c r="B143" s="78"/>
    </row>
    <row r="144" spans="2:2" x14ac:dyDescent="0.2">
      <c r="B144" s="78"/>
    </row>
    <row r="145" spans="2:2" x14ac:dyDescent="0.2">
      <c r="B145" s="78"/>
    </row>
    <row r="146" spans="2:2" x14ac:dyDescent="0.2">
      <c r="B146" s="78"/>
    </row>
    <row r="147" spans="2:2" x14ac:dyDescent="0.2">
      <c r="B147" s="78"/>
    </row>
    <row r="148" spans="2:2" x14ac:dyDescent="0.2">
      <c r="B148" s="78"/>
    </row>
    <row r="149" spans="2:2" x14ac:dyDescent="0.2">
      <c r="B149" s="78"/>
    </row>
    <row r="150" spans="2:2" x14ac:dyDescent="0.2">
      <c r="B150" s="78"/>
    </row>
    <row r="151" spans="2:2" x14ac:dyDescent="0.2">
      <c r="B151" s="78"/>
    </row>
    <row r="152" spans="2:2" x14ac:dyDescent="0.2">
      <c r="B152" s="78"/>
    </row>
    <row r="153" spans="2:2" x14ac:dyDescent="0.2">
      <c r="B153" s="78"/>
    </row>
    <row r="154" spans="2:2" x14ac:dyDescent="0.2">
      <c r="B154" s="78"/>
    </row>
    <row r="155" spans="2:2" x14ac:dyDescent="0.2">
      <c r="B155" s="78"/>
    </row>
    <row r="156" spans="2:2" x14ac:dyDescent="0.2">
      <c r="B156" s="78"/>
    </row>
    <row r="157" spans="2:2" x14ac:dyDescent="0.2">
      <c r="B157" s="78"/>
    </row>
    <row r="158" spans="2:2" x14ac:dyDescent="0.2">
      <c r="B158" s="78"/>
    </row>
    <row r="159" spans="2:2" x14ac:dyDescent="0.2">
      <c r="B159" s="78"/>
    </row>
    <row r="160" spans="2:2" x14ac:dyDescent="0.2">
      <c r="B160" s="78"/>
    </row>
    <row r="161" spans="2:2" x14ac:dyDescent="0.2">
      <c r="B161" s="78"/>
    </row>
    <row r="162" spans="2:2" x14ac:dyDescent="0.2">
      <c r="B162" s="78"/>
    </row>
    <row r="163" spans="2:2" x14ac:dyDescent="0.2">
      <c r="B163" s="78"/>
    </row>
    <row r="164" spans="2:2" x14ac:dyDescent="0.2">
      <c r="B164" s="78"/>
    </row>
    <row r="165" spans="2:2" x14ac:dyDescent="0.2">
      <c r="B165" s="78"/>
    </row>
    <row r="166" spans="2:2" x14ac:dyDescent="0.2">
      <c r="B166" s="78"/>
    </row>
    <row r="167" spans="2:2" x14ac:dyDescent="0.2">
      <c r="B167" s="78"/>
    </row>
    <row r="168" spans="2:2" x14ac:dyDescent="0.2">
      <c r="B168" s="78"/>
    </row>
    <row r="169" spans="2:2" x14ac:dyDescent="0.2">
      <c r="B169" s="78"/>
    </row>
    <row r="170" spans="2:2" x14ac:dyDescent="0.2">
      <c r="B170" s="78"/>
    </row>
    <row r="171" spans="2:2" x14ac:dyDescent="0.2">
      <c r="B171" s="78"/>
    </row>
    <row r="172" spans="2:2" x14ac:dyDescent="0.2">
      <c r="B172" s="78"/>
    </row>
    <row r="173" spans="2:2" x14ac:dyDescent="0.2">
      <c r="B173" s="78"/>
    </row>
    <row r="174" spans="2:2" x14ac:dyDescent="0.2">
      <c r="B174" s="78"/>
    </row>
    <row r="175" spans="2:2" x14ac:dyDescent="0.2">
      <c r="B175" s="78"/>
    </row>
    <row r="176" spans="2:2" x14ac:dyDescent="0.2">
      <c r="B176" s="78"/>
    </row>
    <row r="177" spans="2:2" x14ac:dyDescent="0.2">
      <c r="B177" s="78"/>
    </row>
    <row r="178" spans="2:2" x14ac:dyDescent="0.2">
      <c r="B178" s="78"/>
    </row>
    <row r="179" spans="2:2" x14ac:dyDescent="0.2">
      <c r="B179" s="78"/>
    </row>
    <row r="180" spans="2:2" x14ac:dyDescent="0.2">
      <c r="B180" s="78"/>
    </row>
    <row r="181" spans="2:2" x14ac:dyDescent="0.2">
      <c r="B181" s="78"/>
    </row>
    <row r="182" spans="2:2" x14ac:dyDescent="0.2">
      <c r="B182" s="78"/>
    </row>
    <row r="183" spans="2:2" x14ac:dyDescent="0.2">
      <c r="B183" s="78"/>
    </row>
    <row r="184" spans="2:2" x14ac:dyDescent="0.2">
      <c r="B184" s="78"/>
    </row>
    <row r="185" spans="2:2" x14ac:dyDescent="0.2">
      <c r="B185" s="78"/>
    </row>
    <row r="186" spans="2:2" x14ac:dyDescent="0.2">
      <c r="B186" s="78"/>
    </row>
    <row r="187" spans="2:2" x14ac:dyDescent="0.2">
      <c r="B187" s="78"/>
    </row>
    <row r="188" spans="2:2" x14ac:dyDescent="0.2">
      <c r="B188" s="78"/>
    </row>
    <row r="189" spans="2:2" x14ac:dyDescent="0.2">
      <c r="B189" s="78"/>
    </row>
    <row r="190" spans="2:2" x14ac:dyDescent="0.2">
      <c r="B190" s="78"/>
    </row>
    <row r="191" spans="2:2" x14ac:dyDescent="0.2">
      <c r="B191" s="78"/>
    </row>
    <row r="192" spans="2:2" x14ac:dyDescent="0.2">
      <c r="B192" s="78"/>
    </row>
    <row r="193" spans="2:2" x14ac:dyDescent="0.2">
      <c r="B193" s="78"/>
    </row>
    <row r="194" spans="2:2" x14ac:dyDescent="0.2">
      <c r="B194" s="78"/>
    </row>
    <row r="195" spans="2:2" x14ac:dyDescent="0.2">
      <c r="B195" s="78"/>
    </row>
    <row r="196" spans="2:2" x14ac:dyDescent="0.2">
      <c r="B196" s="78"/>
    </row>
    <row r="197" spans="2:2" x14ac:dyDescent="0.2">
      <c r="B197" s="78"/>
    </row>
    <row r="198" spans="2:2" x14ac:dyDescent="0.2">
      <c r="B198" s="78"/>
    </row>
    <row r="199" spans="2:2" x14ac:dyDescent="0.2">
      <c r="B199" s="78"/>
    </row>
    <row r="200" spans="2:2" x14ac:dyDescent="0.2">
      <c r="B200" s="78"/>
    </row>
    <row r="201" spans="2:2" x14ac:dyDescent="0.2">
      <c r="B201" s="78"/>
    </row>
    <row r="202" spans="2:2" x14ac:dyDescent="0.2">
      <c r="B202" s="78"/>
    </row>
    <row r="203" spans="2:2" x14ac:dyDescent="0.2">
      <c r="B203" s="78"/>
    </row>
    <row r="204" spans="2:2" x14ac:dyDescent="0.2">
      <c r="B204" s="78"/>
    </row>
    <row r="205" spans="2:2" x14ac:dyDescent="0.2">
      <c r="B205" s="78"/>
    </row>
    <row r="206" spans="2:2" x14ac:dyDescent="0.2">
      <c r="B206" s="78"/>
    </row>
    <row r="207" spans="2:2" x14ac:dyDescent="0.2">
      <c r="B207" s="78"/>
    </row>
    <row r="208" spans="2:2" x14ac:dyDescent="0.2">
      <c r="B208" s="78"/>
    </row>
    <row r="209" spans="2:2" x14ac:dyDescent="0.2">
      <c r="B209" s="78"/>
    </row>
    <row r="210" spans="2:2" x14ac:dyDescent="0.2">
      <c r="B210" s="78"/>
    </row>
    <row r="211" spans="2:2" x14ac:dyDescent="0.2">
      <c r="B211" s="78"/>
    </row>
    <row r="212" spans="2:2" x14ac:dyDescent="0.2">
      <c r="B212" s="78"/>
    </row>
    <row r="213" spans="2:2" x14ac:dyDescent="0.2">
      <c r="B213" s="78"/>
    </row>
    <row r="214" spans="2:2" x14ac:dyDescent="0.2">
      <c r="B214" s="78"/>
    </row>
    <row r="215" spans="2:2" x14ac:dyDescent="0.2">
      <c r="B215" s="78"/>
    </row>
    <row r="216" spans="2:2" x14ac:dyDescent="0.2">
      <c r="B216" s="78"/>
    </row>
    <row r="217" spans="2:2" x14ac:dyDescent="0.2">
      <c r="B217" s="78"/>
    </row>
    <row r="218" spans="2:2" x14ac:dyDescent="0.2">
      <c r="B218" s="78"/>
    </row>
    <row r="219" spans="2:2" x14ac:dyDescent="0.2">
      <c r="B219" s="78"/>
    </row>
    <row r="220" spans="2:2" x14ac:dyDescent="0.2">
      <c r="B220" s="78"/>
    </row>
    <row r="221" spans="2:2" x14ac:dyDescent="0.2">
      <c r="B221" s="78"/>
    </row>
    <row r="222" spans="2:2" x14ac:dyDescent="0.2">
      <c r="B222" s="78"/>
    </row>
    <row r="223" spans="2:2" x14ac:dyDescent="0.2">
      <c r="B223" s="78"/>
    </row>
    <row r="224" spans="2:2" x14ac:dyDescent="0.2">
      <c r="B224" s="78"/>
    </row>
    <row r="225" spans="2:2" x14ac:dyDescent="0.2">
      <c r="B225" s="78"/>
    </row>
    <row r="226" spans="2:2" x14ac:dyDescent="0.2">
      <c r="B226" s="78"/>
    </row>
    <row r="227" spans="2:2" x14ac:dyDescent="0.2">
      <c r="B227" s="78"/>
    </row>
    <row r="228" spans="2:2" x14ac:dyDescent="0.2">
      <c r="B228" s="78"/>
    </row>
    <row r="229" spans="2:2" x14ac:dyDescent="0.2">
      <c r="B229" s="78"/>
    </row>
    <row r="230" spans="2:2" x14ac:dyDescent="0.2">
      <c r="B230" s="78"/>
    </row>
    <row r="231" spans="2:2" x14ac:dyDescent="0.2">
      <c r="B231" s="78"/>
    </row>
    <row r="232" spans="2:2" x14ac:dyDescent="0.2">
      <c r="B232" s="78"/>
    </row>
    <row r="233" spans="2:2" x14ac:dyDescent="0.2">
      <c r="B233" s="78"/>
    </row>
    <row r="234" spans="2:2" x14ac:dyDescent="0.2">
      <c r="B234" s="78"/>
    </row>
    <row r="235" spans="2:2" x14ac:dyDescent="0.2">
      <c r="B235" s="78"/>
    </row>
    <row r="236" spans="2:2" x14ac:dyDescent="0.2">
      <c r="B236" s="78"/>
    </row>
    <row r="237" spans="2:2" x14ac:dyDescent="0.2">
      <c r="B237" s="78"/>
    </row>
    <row r="238" spans="2:2" x14ac:dyDescent="0.2">
      <c r="B238" s="78"/>
    </row>
    <row r="239" spans="2:2" x14ac:dyDescent="0.2">
      <c r="B239" s="78"/>
    </row>
    <row r="240" spans="2:2" x14ac:dyDescent="0.2">
      <c r="B240" s="78"/>
    </row>
    <row r="241" spans="2:2" x14ac:dyDescent="0.2">
      <c r="B241" s="78"/>
    </row>
    <row r="242" spans="2:2" x14ac:dyDescent="0.2">
      <c r="B242" s="78"/>
    </row>
    <row r="243" spans="2:2" x14ac:dyDescent="0.2">
      <c r="B243" s="78"/>
    </row>
    <row r="244" spans="2:2" x14ac:dyDescent="0.2">
      <c r="B244" s="78"/>
    </row>
    <row r="245" spans="2:2" x14ac:dyDescent="0.2">
      <c r="B245" s="78"/>
    </row>
    <row r="246" spans="2:2" x14ac:dyDescent="0.2">
      <c r="B246" s="78"/>
    </row>
    <row r="247" spans="2:2" x14ac:dyDescent="0.2">
      <c r="B247" s="78"/>
    </row>
    <row r="248" spans="2:2" x14ac:dyDescent="0.2">
      <c r="B248" s="78"/>
    </row>
    <row r="249" spans="2:2" x14ac:dyDescent="0.2">
      <c r="B249" s="78"/>
    </row>
    <row r="250" spans="2:2" x14ac:dyDescent="0.2">
      <c r="B250" s="78"/>
    </row>
    <row r="251" spans="2:2" x14ac:dyDescent="0.2">
      <c r="B251" s="78"/>
    </row>
    <row r="252" spans="2:2" x14ac:dyDescent="0.2">
      <c r="B252" s="78"/>
    </row>
    <row r="253" spans="2:2" x14ac:dyDescent="0.2">
      <c r="B253" s="78"/>
    </row>
    <row r="254" spans="2:2" x14ac:dyDescent="0.2">
      <c r="B254" s="78"/>
    </row>
    <row r="255" spans="2:2" x14ac:dyDescent="0.2">
      <c r="B255" s="78"/>
    </row>
    <row r="256" spans="2:2" x14ac:dyDescent="0.2">
      <c r="B256" s="78"/>
    </row>
    <row r="257" spans="2:2" x14ac:dyDescent="0.2">
      <c r="B257" s="78"/>
    </row>
    <row r="258" spans="2:2" x14ac:dyDescent="0.2">
      <c r="B258" s="78"/>
    </row>
    <row r="259" spans="2:2" x14ac:dyDescent="0.2">
      <c r="B259" s="78"/>
    </row>
    <row r="260" spans="2:2" x14ac:dyDescent="0.2">
      <c r="B260" s="78"/>
    </row>
    <row r="261" spans="2:2" x14ac:dyDescent="0.2">
      <c r="B261" s="78"/>
    </row>
    <row r="262" spans="2:2" x14ac:dyDescent="0.2">
      <c r="B262" s="78"/>
    </row>
    <row r="263" spans="2:2" x14ac:dyDescent="0.2">
      <c r="B263" s="78"/>
    </row>
    <row r="264" spans="2:2" x14ac:dyDescent="0.2">
      <c r="B264" s="78"/>
    </row>
    <row r="265" spans="2:2" x14ac:dyDescent="0.2">
      <c r="B265" s="78"/>
    </row>
    <row r="266" spans="2:2" x14ac:dyDescent="0.2">
      <c r="B266" s="78"/>
    </row>
    <row r="267" spans="2:2" x14ac:dyDescent="0.2">
      <c r="B267" s="78"/>
    </row>
    <row r="268" spans="2:2" x14ac:dyDescent="0.2">
      <c r="B268" s="78"/>
    </row>
    <row r="269" spans="2:2" x14ac:dyDescent="0.2">
      <c r="B269" s="78"/>
    </row>
    <row r="270" spans="2:2" x14ac:dyDescent="0.2">
      <c r="B270" s="78"/>
    </row>
    <row r="271" spans="2:2" x14ac:dyDescent="0.2">
      <c r="B271" s="78"/>
    </row>
    <row r="272" spans="2:2" x14ac:dyDescent="0.2">
      <c r="B272" s="78"/>
    </row>
    <row r="273" spans="2:2" x14ac:dyDescent="0.2">
      <c r="B273" s="78"/>
    </row>
    <row r="274" spans="2:2" x14ac:dyDescent="0.2">
      <c r="B274" s="78"/>
    </row>
    <row r="275" spans="2:2" x14ac:dyDescent="0.2">
      <c r="B275" s="78"/>
    </row>
    <row r="276" spans="2:2" x14ac:dyDescent="0.2">
      <c r="B276" s="78"/>
    </row>
    <row r="277" spans="2:2" x14ac:dyDescent="0.2">
      <c r="B277" s="78"/>
    </row>
    <row r="278" spans="2:2" x14ac:dyDescent="0.2">
      <c r="B278" s="78"/>
    </row>
    <row r="279" spans="2:2" x14ac:dyDescent="0.2">
      <c r="B279" s="78"/>
    </row>
    <row r="280" spans="2:2" x14ac:dyDescent="0.2">
      <c r="B280" s="78"/>
    </row>
    <row r="281" spans="2:2" x14ac:dyDescent="0.2">
      <c r="B281" s="78"/>
    </row>
    <row r="282" spans="2:2" x14ac:dyDescent="0.2">
      <c r="B282" s="78"/>
    </row>
    <row r="283" spans="2:2" x14ac:dyDescent="0.2">
      <c r="B283" s="78"/>
    </row>
    <row r="284" spans="2:2" x14ac:dyDescent="0.2">
      <c r="B284" s="78"/>
    </row>
    <row r="285" spans="2:2" x14ac:dyDescent="0.2">
      <c r="B285" s="78"/>
    </row>
    <row r="286" spans="2:2" x14ac:dyDescent="0.2">
      <c r="B286" s="78"/>
    </row>
    <row r="287" spans="2:2" x14ac:dyDescent="0.2">
      <c r="B287" s="78"/>
    </row>
    <row r="288" spans="2:2" x14ac:dyDescent="0.2">
      <c r="B288" s="78"/>
    </row>
    <row r="289" spans="2:2" x14ac:dyDescent="0.2">
      <c r="B289" s="78"/>
    </row>
    <row r="290" spans="2:2" x14ac:dyDescent="0.2">
      <c r="B290" s="78"/>
    </row>
    <row r="291" spans="2:2" x14ac:dyDescent="0.2">
      <c r="B291" s="78"/>
    </row>
    <row r="292" spans="2:2" x14ac:dyDescent="0.2">
      <c r="B292" s="78"/>
    </row>
    <row r="293" spans="2:2" x14ac:dyDescent="0.2">
      <c r="B293" s="78"/>
    </row>
    <row r="294" spans="2:2" x14ac:dyDescent="0.2">
      <c r="B294" s="78"/>
    </row>
    <row r="295" spans="2:2" x14ac:dyDescent="0.2">
      <c r="B295" s="78"/>
    </row>
    <row r="296" spans="2:2" x14ac:dyDescent="0.2">
      <c r="B296" s="78"/>
    </row>
    <row r="297" spans="2:2" x14ac:dyDescent="0.2">
      <c r="B297" s="78"/>
    </row>
    <row r="298" spans="2:2" x14ac:dyDescent="0.2">
      <c r="B298" s="78"/>
    </row>
    <row r="299" spans="2:2" x14ac:dyDescent="0.2">
      <c r="B299" s="78"/>
    </row>
    <row r="300" spans="2:2" x14ac:dyDescent="0.2">
      <c r="B300" s="78"/>
    </row>
    <row r="301" spans="2:2" x14ac:dyDescent="0.2">
      <c r="B301" s="78"/>
    </row>
    <row r="302" spans="2:2" x14ac:dyDescent="0.2">
      <c r="B302" s="78"/>
    </row>
    <row r="303" spans="2:2" x14ac:dyDescent="0.2">
      <c r="B303" s="78"/>
    </row>
    <row r="304" spans="2:2" x14ac:dyDescent="0.2">
      <c r="B304" s="78"/>
    </row>
    <row r="305" spans="2:2" x14ac:dyDescent="0.2">
      <c r="B305" s="78"/>
    </row>
    <row r="306" spans="2:2" x14ac:dyDescent="0.2">
      <c r="B306" s="78"/>
    </row>
    <row r="307" spans="2:2" x14ac:dyDescent="0.2">
      <c r="B307" s="78"/>
    </row>
    <row r="308" spans="2:2" x14ac:dyDescent="0.2">
      <c r="B308" s="78"/>
    </row>
    <row r="309" spans="2:2" x14ac:dyDescent="0.2">
      <c r="B309" s="78"/>
    </row>
    <row r="310" spans="2:2" x14ac:dyDescent="0.2">
      <c r="B310" s="78"/>
    </row>
    <row r="311" spans="2:2" x14ac:dyDescent="0.2">
      <c r="B311" s="78"/>
    </row>
    <row r="312" spans="2:2" x14ac:dyDescent="0.2">
      <c r="B312" s="78"/>
    </row>
    <row r="313" spans="2:2" x14ac:dyDescent="0.2">
      <c r="B313" s="78"/>
    </row>
    <row r="314" spans="2:2" x14ac:dyDescent="0.2">
      <c r="B314" s="78"/>
    </row>
    <row r="315" spans="2:2" x14ac:dyDescent="0.2">
      <c r="B315" s="78"/>
    </row>
    <row r="316" spans="2:2" x14ac:dyDescent="0.2">
      <c r="B316" s="78"/>
    </row>
    <row r="317" spans="2:2" x14ac:dyDescent="0.2">
      <c r="B317" s="78"/>
    </row>
    <row r="318" spans="2:2" x14ac:dyDescent="0.2">
      <c r="B318" s="78"/>
    </row>
    <row r="319" spans="2:2" x14ac:dyDescent="0.2">
      <c r="B319" s="78"/>
    </row>
    <row r="320" spans="2:2" x14ac:dyDescent="0.2">
      <c r="B320" s="78"/>
    </row>
    <row r="321" spans="2:2" x14ac:dyDescent="0.2">
      <c r="B321" s="78"/>
    </row>
    <row r="322" spans="2:2" x14ac:dyDescent="0.2">
      <c r="B322" s="78"/>
    </row>
    <row r="323" spans="2:2" x14ac:dyDescent="0.2">
      <c r="B323" s="78"/>
    </row>
    <row r="324" spans="2:2" x14ac:dyDescent="0.2">
      <c r="B324" s="78"/>
    </row>
    <row r="325" spans="2:2" x14ac:dyDescent="0.2">
      <c r="B325" s="78"/>
    </row>
    <row r="326" spans="2:2" x14ac:dyDescent="0.2">
      <c r="B326" s="78"/>
    </row>
    <row r="327" spans="2:2" x14ac:dyDescent="0.2">
      <c r="B327" s="78"/>
    </row>
    <row r="328" spans="2:2" x14ac:dyDescent="0.2">
      <c r="B328" s="78"/>
    </row>
    <row r="329" spans="2:2" x14ac:dyDescent="0.2">
      <c r="B329" s="78"/>
    </row>
    <row r="330" spans="2:2" x14ac:dyDescent="0.2">
      <c r="B330" s="78"/>
    </row>
    <row r="331" spans="2:2" x14ac:dyDescent="0.2">
      <c r="B331" s="78"/>
    </row>
    <row r="332" spans="2:2" x14ac:dyDescent="0.2">
      <c r="B332" s="78"/>
    </row>
    <row r="333" spans="2:2" x14ac:dyDescent="0.2">
      <c r="B333" s="78"/>
    </row>
    <row r="334" spans="2:2" x14ac:dyDescent="0.2">
      <c r="B334" s="78"/>
    </row>
    <row r="335" spans="2:2" x14ac:dyDescent="0.2">
      <c r="B335" s="78"/>
    </row>
    <row r="336" spans="2:2" x14ac:dyDescent="0.2">
      <c r="B336" s="78"/>
    </row>
    <row r="337" spans="2:2" x14ac:dyDescent="0.2">
      <c r="B337" s="78"/>
    </row>
    <row r="338" spans="2:2" x14ac:dyDescent="0.2">
      <c r="B338" s="78"/>
    </row>
    <row r="339" spans="2:2" x14ac:dyDescent="0.2">
      <c r="B339" s="78"/>
    </row>
    <row r="340" spans="2:2" x14ac:dyDescent="0.2">
      <c r="B340" s="78"/>
    </row>
    <row r="341" spans="2:2" x14ac:dyDescent="0.2">
      <c r="B341" s="78"/>
    </row>
    <row r="342" spans="2:2" x14ac:dyDescent="0.2">
      <c r="B342" s="78"/>
    </row>
    <row r="343" spans="2:2" x14ac:dyDescent="0.2">
      <c r="B343" s="78"/>
    </row>
    <row r="344" spans="2:2" x14ac:dyDescent="0.2">
      <c r="B344" s="78"/>
    </row>
    <row r="345" spans="2:2" x14ac:dyDescent="0.2">
      <c r="B345" s="78"/>
    </row>
    <row r="346" spans="2:2" x14ac:dyDescent="0.2">
      <c r="B346" s="78"/>
    </row>
    <row r="347" spans="2:2" x14ac:dyDescent="0.2">
      <c r="B347" s="78"/>
    </row>
    <row r="348" spans="2:2" x14ac:dyDescent="0.2">
      <c r="B348" s="78"/>
    </row>
    <row r="349" spans="2:2" x14ac:dyDescent="0.2">
      <c r="B349" s="78"/>
    </row>
    <row r="350" spans="2:2" x14ac:dyDescent="0.2">
      <c r="B350" s="78"/>
    </row>
    <row r="351" spans="2:2" x14ac:dyDescent="0.2">
      <c r="B351" s="78"/>
    </row>
    <row r="352" spans="2:2" x14ac:dyDescent="0.2">
      <c r="B352" s="78"/>
    </row>
    <row r="353" spans="2:2" x14ac:dyDescent="0.2">
      <c r="B353" s="78"/>
    </row>
    <row r="354" spans="2:2" x14ac:dyDescent="0.2">
      <c r="B354" s="78"/>
    </row>
    <row r="355" spans="2:2" x14ac:dyDescent="0.2">
      <c r="B355" s="78"/>
    </row>
    <row r="356" spans="2:2" x14ac:dyDescent="0.2">
      <c r="B356" s="78"/>
    </row>
    <row r="357" spans="2:2" x14ac:dyDescent="0.2">
      <c r="B357" s="78"/>
    </row>
    <row r="358" spans="2:2" x14ac:dyDescent="0.2">
      <c r="B358" s="78"/>
    </row>
    <row r="359" spans="2:2" x14ac:dyDescent="0.2">
      <c r="B359" s="78"/>
    </row>
    <row r="360" spans="2:2" x14ac:dyDescent="0.2">
      <c r="B360" s="78"/>
    </row>
    <row r="361" spans="2:2" x14ac:dyDescent="0.2">
      <c r="B361" s="78"/>
    </row>
    <row r="362" spans="2:2" x14ac:dyDescent="0.2">
      <c r="B362" s="78"/>
    </row>
    <row r="363" spans="2:2" x14ac:dyDescent="0.2">
      <c r="B363" s="78"/>
    </row>
    <row r="364" spans="2:2" x14ac:dyDescent="0.2">
      <c r="B364" s="78"/>
    </row>
    <row r="365" spans="2:2" x14ac:dyDescent="0.2">
      <c r="B365" s="78"/>
    </row>
    <row r="366" spans="2:2" x14ac:dyDescent="0.2">
      <c r="B366" s="78"/>
    </row>
    <row r="367" spans="2:2" x14ac:dyDescent="0.2">
      <c r="B367" s="78"/>
    </row>
    <row r="368" spans="2:2" x14ac:dyDescent="0.2">
      <c r="B368" s="78"/>
    </row>
    <row r="369" spans="2:2" x14ac:dyDescent="0.2">
      <c r="B369" s="78"/>
    </row>
    <row r="370" spans="2:2" x14ac:dyDescent="0.2">
      <c r="B370" s="78"/>
    </row>
    <row r="371" spans="2:2" x14ac:dyDescent="0.2">
      <c r="B371" s="78"/>
    </row>
    <row r="372" spans="2:2" x14ac:dyDescent="0.2">
      <c r="B372" s="78"/>
    </row>
    <row r="373" spans="2:2" x14ac:dyDescent="0.2">
      <c r="B373" s="78"/>
    </row>
    <row r="374" spans="2:2" x14ac:dyDescent="0.2">
      <c r="B374" s="78"/>
    </row>
    <row r="375" spans="2:2" x14ac:dyDescent="0.2">
      <c r="B375" s="78"/>
    </row>
    <row r="376" spans="2:2" x14ac:dyDescent="0.2">
      <c r="B376" s="78"/>
    </row>
    <row r="377" spans="2:2" x14ac:dyDescent="0.2">
      <c r="B377" s="78"/>
    </row>
    <row r="378" spans="2:2" x14ac:dyDescent="0.2">
      <c r="B378" s="78"/>
    </row>
    <row r="379" spans="2:2" x14ac:dyDescent="0.2">
      <c r="B379" s="78"/>
    </row>
    <row r="380" spans="2:2" x14ac:dyDescent="0.2">
      <c r="B380" s="78"/>
    </row>
    <row r="381" spans="2:2" x14ac:dyDescent="0.2">
      <c r="B381" s="78"/>
    </row>
    <row r="382" spans="2:2" x14ac:dyDescent="0.2">
      <c r="B382" s="78"/>
    </row>
    <row r="383" spans="2:2" x14ac:dyDescent="0.2">
      <c r="B383" s="78"/>
    </row>
    <row r="384" spans="2:2" x14ac:dyDescent="0.2">
      <c r="B384" s="78"/>
    </row>
    <row r="385" spans="2:2" x14ac:dyDescent="0.2">
      <c r="B385" s="78"/>
    </row>
    <row r="386" spans="2:2" x14ac:dyDescent="0.2">
      <c r="B386" s="78"/>
    </row>
    <row r="387" spans="2:2" x14ac:dyDescent="0.2">
      <c r="B387" s="78"/>
    </row>
    <row r="388" spans="2:2" x14ac:dyDescent="0.2">
      <c r="B388" s="78"/>
    </row>
    <row r="389" spans="2:2" x14ac:dyDescent="0.2">
      <c r="B389" s="78"/>
    </row>
    <row r="390" spans="2:2" x14ac:dyDescent="0.2">
      <c r="B390" s="78"/>
    </row>
    <row r="391" spans="2:2" x14ac:dyDescent="0.2">
      <c r="B391" s="78"/>
    </row>
    <row r="392" spans="2:2" x14ac:dyDescent="0.2">
      <c r="B392" s="78"/>
    </row>
    <row r="393" spans="2:2" x14ac:dyDescent="0.2">
      <c r="B393" s="78"/>
    </row>
    <row r="394" spans="2:2" x14ac:dyDescent="0.2">
      <c r="B394" s="78"/>
    </row>
    <row r="395" spans="2:2" x14ac:dyDescent="0.2">
      <c r="B395" s="78"/>
    </row>
    <row r="396" spans="2:2" x14ac:dyDescent="0.2">
      <c r="B396" s="78"/>
    </row>
    <row r="397" spans="2:2" x14ac:dyDescent="0.2">
      <c r="B397" s="78"/>
    </row>
    <row r="398" spans="2:2" x14ac:dyDescent="0.2">
      <c r="B398" s="78"/>
    </row>
    <row r="399" spans="2:2" x14ac:dyDescent="0.2">
      <c r="B399" s="78"/>
    </row>
    <row r="400" spans="2:2" x14ac:dyDescent="0.2">
      <c r="B400" s="78"/>
    </row>
    <row r="401" spans="2:2" x14ac:dyDescent="0.2">
      <c r="B401" s="78"/>
    </row>
    <row r="402" spans="2:2" x14ac:dyDescent="0.2">
      <c r="B402" s="78"/>
    </row>
    <row r="403" spans="2:2" x14ac:dyDescent="0.2">
      <c r="B403" s="78"/>
    </row>
    <row r="404" spans="2:2" x14ac:dyDescent="0.2">
      <c r="B404" s="78"/>
    </row>
    <row r="405" spans="2:2" x14ac:dyDescent="0.2">
      <c r="B405" s="78"/>
    </row>
    <row r="406" spans="2:2" x14ac:dyDescent="0.2">
      <c r="B406" s="78"/>
    </row>
    <row r="407" spans="2:2" x14ac:dyDescent="0.2">
      <c r="B407" s="78"/>
    </row>
    <row r="408" spans="2:2" x14ac:dyDescent="0.2">
      <c r="B408" s="78"/>
    </row>
    <row r="409" spans="2:2" x14ac:dyDescent="0.2">
      <c r="B409" s="78"/>
    </row>
    <row r="410" spans="2:2" x14ac:dyDescent="0.2">
      <c r="B410" s="78"/>
    </row>
    <row r="411" spans="2:2" x14ac:dyDescent="0.2">
      <c r="B411" s="78"/>
    </row>
    <row r="412" spans="2:2" x14ac:dyDescent="0.2">
      <c r="B412" s="78"/>
    </row>
    <row r="413" spans="2:2" x14ac:dyDescent="0.2">
      <c r="B413" s="78"/>
    </row>
    <row r="414" spans="2:2" x14ac:dyDescent="0.2">
      <c r="B414" s="78"/>
    </row>
    <row r="415" spans="2:2" x14ac:dyDescent="0.2">
      <c r="B415" s="78"/>
    </row>
    <row r="416" spans="2:2" x14ac:dyDescent="0.2">
      <c r="B416" s="78"/>
    </row>
    <row r="417" spans="2:2" x14ac:dyDescent="0.2">
      <c r="B417" s="78"/>
    </row>
    <row r="418" spans="2:2" x14ac:dyDescent="0.2">
      <c r="B418" s="78"/>
    </row>
    <row r="419" spans="2:2" x14ac:dyDescent="0.2">
      <c r="B419" s="78"/>
    </row>
    <row r="420" spans="2:2" x14ac:dyDescent="0.2">
      <c r="B420" s="78"/>
    </row>
    <row r="421" spans="2:2" x14ac:dyDescent="0.2">
      <c r="B421" s="78"/>
    </row>
    <row r="422" spans="2:2" x14ac:dyDescent="0.2">
      <c r="B422" s="78"/>
    </row>
    <row r="423" spans="2:2" x14ac:dyDescent="0.2">
      <c r="B423" s="78"/>
    </row>
    <row r="424" spans="2:2" x14ac:dyDescent="0.2">
      <c r="B424" s="78"/>
    </row>
    <row r="425" spans="2:2" x14ac:dyDescent="0.2">
      <c r="B425" s="78"/>
    </row>
    <row r="426" spans="2:2" x14ac:dyDescent="0.2">
      <c r="B426" s="78"/>
    </row>
    <row r="427" spans="2:2" x14ac:dyDescent="0.2">
      <c r="B427" s="78"/>
    </row>
    <row r="428" spans="2:2" x14ac:dyDescent="0.2">
      <c r="B428" s="78"/>
    </row>
    <row r="429" spans="2:2" x14ac:dyDescent="0.2">
      <c r="B429" s="78"/>
    </row>
    <row r="430" spans="2:2" x14ac:dyDescent="0.2">
      <c r="B430" s="78"/>
    </row>
    <row r="431" spans="2:2" x14ac:dyDescent="0.2">
      <c r="B431" s="78"/>
    </row>
    <row r="432" spans="2:2" x14ac:dyDescent="0.2">
      <c r="B432" s="78"/>
    </row>
    <row r="433" spans="2:2" x14ac:dyDescent="0.2">
      <c r="B433" s="78"/>
    </row>
    <row r="434" spans="2:2" x14ac:dyDescent="0.2">
      <c r="B434" s="78"/>
    </row>
    <row r="435" spans="2:2" x14ac:dyDescent="0.2">
      <c r="B435" s="78"/>
    </row>
    <row r="436" spans="2:2" x14ac:dyDescent="0.2">
      <c r="B436" s="78"/>
    </row>
    <row r="437" spans="2:2" x14ac:dyDescent="0.2">
      <c r="B437" s="78"/>
    </row>
    <row r="438" spans="2:2" x14ac:dyDescent="0.2">
      <c r="B438" s="78"/>
    </row>
    <row r="439" spans="2:2" x14ac:dyDescent="0.2">
      <c r="B439" s="78"/>
    </row>
    <row r="440" spans="2:2" x14ac:dyDescent="0.2">
      <c r="B440" s="78"/>
    </row>
    <row r="441" spans="2:2" x14ac:dyDescent="0.2">
      <c r="B441" s="78"/>
    </row>
    <row r="442" spans="2:2" x14ac:dyDescent="0.2">
      <c r="B442" s="78"/>
    </row>
    <row r="443" spans="2:2" x14ac:dyDescent="0.2">
      <c r="B443" s="78"/>
    </row>
    <row r="444" spans="2:2" x14ac:dyDescent="0.2">
      <c r="B444" s="78"/>
    </row>
    <row r="445" spans="2:2" x14ac:dyDescent="0.2">
      <c r="B445" s="78"/>
    </row>
    <row r="446" spans="2:2" x14ac:dyDescent="0.2">
      <c r="B446" s="78"/>
    </row>
    <row r="447" spans="2:2" x14ac:dyDescent="0.2">
      <c r="B447" s="78"/>
    </row>
    <row r="448" spans="2:2" x14ac:dyDescent="0.2">
      <c r="B448" s="78"/>
    </row>
    <row r="449" spans="2:2" x14ac:dyDescent="0.2">
      <c r="B449" s="78"/>
    </row>
    <row r="450" spans="2:2" x14ac:dyDescent="0.2">
      <c r="B450" s="78"/>
    </row>
    <row r="451" spans="2:2" x14ac:dyDescent="0.2">
      <c r="B451" s="78"/>
    </row>
    <row r="452" spans="2:2" x14ac:dyDescent="0.2">
      <c r="B452" s="78"/>
    </row>
    <row r="453" spans="2:2" x14ac:dyDescent="0.2">
      <c r="B453" s="78"/>
    </row>
    <row r="454" spans="2:2" x14ac:dyDescent="0.2">
      <c r="B454" s="78"/>
    </row>
    <row r="455" spans="2:2" x14ac:dyDescent="0.2">
      <c r="B455" s="78"/>
    </row>
    <row r="456" spans="2:2" x14ac:dyDescent="0.2">
      <c r="B456" s="78"/>
    </row>
    <row r="457" spans="2:2" x14ac:dyDescent="0.2">
      <c r="B457" s="78"/>
    </row>
    <row r="458" spans="2:2" x14ac:dyDescent="0.2">
      <c r="B458" s="78"/>
    </row>
    <row r="459" spans="2:2" x14ac:dyDescent="0.2">
      <c r="B459" s="78"/>
    </row>
    <row r="460" spans="2:2" x14ac:dyDescent="0.2">
      <c r="B460" s="78"/>
    </row>
    <row r="461" spans="2:2" x14ac:dyDescent="0.2">
      <c r="B461" s="78"/>
    </row>
    <row r="462" spans="2:2" x14ac:dyDescent="0.2">
      <c r="B462" s="78"/>
    </row>
    <row r="463" spans="2:2" x14ac:dyDescent="0.2">
      <c r="B463" s="78"/>
    </row>
    <row r="464" spans="2:2" x14ac:dyDescent="0.2">
      <c r="B464" s="78"/>
    </row>
    <row r="465" spans="2:2" x14ac:dyDescent="0.2">
      <c r="B465" s="78"/>
    </row>
    <row r="466" spans="2:2" x14ac:dyDescent="0.2">
      <c r="B466" s="78"/>
    </row>
    <row r="467" spans="2:2" x14ac:dyDescent="0.2">
      <c r="B467" s="78"/>
    </row>
    <row r="468" spans="2:2" x14ac:dyDescent="0.2">
      <c r="B468" s="78"/>
    </row>
    <row r="469" spans="2:2" x14ac:dyDescent="0.2">
      <c r="B469" s="78"/>
    </row>
    <row r="470" spans="2:2" x14ac:dyDescent="0.2">
      <c r="B470" s="78"/>
    </row>
    <row r="471" spans="2:2" x14ac:dyDescent="0.2">
      <c r="B471" s="78"/>
    </row>
    <row r="472" spans="2:2" x14ac:dyDescent="0.2">
      <c r="B472" s="78"/>
    </row>
    <row r="473" spans="2:2" x14ac:dyDescent="0.2">
      <c r="B473" s="78"/>
    </row>
    <row r="474" spans="2:2" x14ac:dyDescent="0.2">
      <c r="B474" s="78"/>
    </row>
    <row r="475" spans="2:2" x14ac:dyDescent="0.2">
      <c r="B475" s="78"/>
    </row>
    <row r="476" spans="2:2" x14ac:dyDescent="0.2">
      <c r="B476" s="78"/>
    </row>
    <row r="477" spans="2:2" x14ac:dyDescent="0.2">
      <c r="B477" s="78"/>
    </row>
    <row r="478" spans="2:2" x14ac:dyDescent="0.2">
      <c r="B478" s="78"/>
    </row>
    <row r="479" spans="2:2" x14ac:dyDescent="0.2">
      <c r="B479" s="78"/>
    </row>
    <row r="480" spans="2:2" x14ac:dyDescent="0.2">
      <c r="B480" s="78"/>
    </row>
    <row r="481" spans="2:2" x14ac:dyDescent="0.2">
      <c r="B481" s="78"/>
    </row>
    <row r="482" spans="2:2" x14ac:dyDescent="0.2">
      <c r="B482" s="78"/>
    </row>
    <row r="483" spans="2:2" x14ac:dyDescent="0.2">
      <c r="B483" s="78"/>
    </row>
    <row r="484" spans="2:2" x14ac:dyDescent="0.2">
      <c r="B484" s="78"/>
    </row>
    <row r="485" spans="2:2" x14ac:dyDescent="0.2">
      <c r="B485" s="78"/>
    </row>
  </sheetData>
  <sortState ref="B49:H52">
    <sortCondition ref="H49"/>
  </sortState>
  <pageMargins left="0.75" right="0.75" top="1" bottom="1" header="0.5" footer="0.5"/>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5</vt:i4>
      </vt:variant>
    </vt:vector>
  </HeadingPairs>
  <TitlesOfParts>
    <vt:vector size="5" baseType="lpstr">
      <vt:lpstr>Anweisungen</vt:lpstr>
      <vt:lpstr> 1. Aufgabe</vt:lpstr>
      <vt:lpstr> 2. Aufgabe</vt:lpstr>
      <vt:lpstr> 3. Aufgabe</vt:lpstr>
      <vt:lpstr>Test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dc:creator>
  <cp:lastModifiedBy>tolgyesi</cp:lastModifiedBy>
  <dcterms:created xsi:type="dcterms:W3CDTF">2012-10-26T11:48:01Z</dcterms:created>
  <dcterms:modified xsi:type="dcterms:W3CDTF">2015-10-19T12:08:20Z</dcterms:modified>
</cp:coreProperties>
</file>