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60" tabRatio="500"/>
  </bookViews>
  <sheets>
    <sheet name="T" sheetId="3" r:id="rId1"/>
    <sheet name="1" sheetId="4" r:id="rId2"/>
    <sheet name="1.m" sheetId="1" r:id="rId3"/>
    <sheet name="2" sheetId="5" r:id="rId4"/>
    <sheet name="2.m" sheetId="2" r:id="rId5"/>
  </sheets>
  <externalReferences>
    <externalReference r:id="rId6"/>
    <externalReference r:id="rId7"/>
    <externalReference r:id="rId8"/>
  </externalReferences>
  <definedNames>
    <definedName name="ab">'[1]3.2m'!$C$3:$C$202</definedName>
    <definedName name="bloodgroup">'[1]3.1m'!$C$3:$C$202</definedName>
    <definedName name="nyelv">T!$M$2:$O$2</definedName>
    <definedName name="rh">'[1]3.2m'!$D$3:$D$202</definedName>
    <definedName name="Rotblutzelle" localSheetId="1">#REF!</definedName>
    <definedName name="Rotblutzelle" localSheetId="3">#REF!</definedName>
    <definedName name="Rotblutzelle">#REF!</definedName>
    <definedName name="values5">'[3]exam like.m'!$E$4:$E$404</definedName>
    <definedName name="vvs" localSheetId="1">#REF!</definedName>
    <definedName name="vvs" localSheetId="3">#REF!</definedName>
    <definedName name="vvs">#REF!</definedName>
    <definedName name="vvt">[3]mikroszkóp.m!$A$2:$A$51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5" l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8" i="5"/>
  <c r="B7" i="5"/>
  <c r="B6" i="5"/>
  <c r="B5" i="5"/>
  <c r="B4" i="5"/>
  <c r="B3" i="5"/>
  <c r="J2" i="5"/>
  <c r="I2" i="5"/>
  <c r="H2" i="5"/>
  <c r="B2" i="5"/>
  <c r="D18" i="2"/>
  <c r="D19" i="2"/>
  <c r="D17" i="2"/>
  <c r="D15" i="2"/>
  <c r="D13" i="2"/>
  <c r="D14" i="2"/>
  <c r="D12" i="2"/>
  <c r="J2" i="2"/>
  <c r="I2" i="2"/>
  <c r="H2" i="2"/>
  <c r="B24" i="2"/>
  <c r="B25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C25" i="2"/>
  <c r="C24" i="2"/>
  <c r="C22" i="2"/>
  <c r="C21" i="2"/>
  <c r="C19" i="2"/>
  <c r="C13" i="2"/>
  <c r="C18" i="2"/>
  <c r="B30" i="4"/>
  <c r="B29" i="4"/>
  <c r="B28" i="4"/>
  <c r="B27" i="4"/>
  <c r="B26" i="4"/>
  <c r="B25" i="4"/>
  <c r="B24" i="4"/>
  <c r="B23" i="4"/>
  <c r="B22" i="4"/>
  <c r="B21" i="4"/>
  <c r="B20" i="4"/>
  <c r="B8" i="4"/>
  <c r="B6" i="4"/>
  <c r="B5" i="4"/>
  <c r="B4" i="4"/>
  <c r="B3" i="4"/>
  <c r="B2" i="4"/>
  <c r="D24" i="1"/>
  <c r="D23" i="1"/>
  <c r="F19" i="1"/>
  <c r="D21" i="1"/>
  <c r="D22" i="1"/>
  <c r="D20" i="1"/>
  <c r="B30" i="1"/>
  <c r="B29" i="1"/>
  <c r="B28" i="1"/>
  <c r="B27" i="1"/>
  <c r="B26" i="1"/>
  <c r="B25" i="1"/>
  <c r="B24" i="1"/>
  <c r="B23" i="1"/>
  <c r="B22" i="1"/>
  <c r="B21" i="1"/>
  <c r="B20" i="1"/>
  <c r="B8" i="2"/>
  <c r="B7" i="2"/>
  <c r="B6" i="2"/>
  <c r="B5" i="2"/>
  <c r="B4" i="2"/>
  <c r="B3" i="2"/>
  <c r="B2" i="2"/>
  <c r="B8" i="1"/>
  <c r="B3" i="1"/>
  <c r="B4" i="1"/>
  <c r="B5" i="1"/>
  <c r="B6" i="1"/>
  <c r="B2" i="1"/>
  <c r="C3" i="3"/>
  <c r="C14" i="2"/>
  <c r="C12" i="2"/>
  <c r="C11" i="2"/>
  <c r="C10" i="2"/>
  <c r="C27" i="1"/>
  <c r="C26" i="1"/>
  <c r="C30" i="1"/>
  <c r="C29" i="1"/>
  <c r="G20" i="1"/>
  <c r="G22" i="1"/>
  <c r="C20" i="1"/>
  <c r="C21" i="1"/>
  <c r="C22" i="1"/>
</calcChain>
</file>

<file path=xl/sharedStrings.xml><?xml version="1.0" encoding="utf-8"?>
<sst xmlns="http://schemas.openxmlformats.org/spreadsheetml/2006/main" count="856" uniqueCount="436">
  <si>
    <t>Az eredményeket az alábbi táblázat tartalmazza:</t>
  </si>
  <si>
    <t>vizsgálati személy sorszáma:</t>
  </si>
  <si>
    <t>Ezért megmértük 10 ember testmagasságát (cm-ben; h) és cipőméretét (EU méretezés szerint; s).</t>
  </si>
  <si>
    <t>h</t>
  </si>
  <si>
    <t>s</t>
  </si>
  <si>
    <t>Adja meg a meghatározottsági együtthatót:</t>
  </si>
  <si>
    <t>Van szignifikáns kapcsolat 2%-os szignifikanciaszinten? (igen=1; nem=0)</t>
  </si>
  <si>
    <t>Lehetséges döntési hiba típusa? (elsőfajú=1; másodfajú=2)</t>
  </si>
  <si>
    <t>Tekintsük a testmagasságot a független, a cipőméretet a függő változónak.</t>
  </si>
  <si>
    <t>Az illesztett egyenes egyenlete alapján számold ki, hogy …</t>
  </si>
  <si>
    <t>Add meg a legjobban illeszkedő egyenes …</t>
  </si>
  <si>
    <t>... meredekségét:</t>
  </si>
  <si>
    <t>... y-tengelymetszetét:</t>
  </si>
  <si>
    <t>… várhatóan mekkora a cipőmérete egy 159 cm magas embernek:</t>
  </si>
  <si>
    <t>… várhatóan mekkora a testmagassága egy 40,5-es cipőméretű embernek:</t>
  </si>
  <si>
    <t>A normalitás követelményei teljesülnek.</t>
  </si>
  <si>
    <t>ez a minta t-értéke</t>
  </si>
  <si>
    <t>r=</t>
  </si>
  <si>
    <t>n=</t>
  </si>
  <si>
    <t>df=n-2=</t>
  </si>
  <si>
    <t>mellékszámítások:</t>
  </si>
  <si>
    <t>y=ax+b</t>
  </si>
  <si>
    <t>a</t>
  </si>
  <si>
    <t>b</t>
  </si>
  <si>
    <t>x=(y-b)/a</t>
  </si>
  <si>
    <t>Azt szeretnénk vizsgálni, hogy van-e lineáris kapcsolat az emberek testmagassága és cipőmérete között.</t>
  </si>
  <si>
    <t>Wir möchten mal untersuchen ob es einen linearen Zusammenhang zwischen der Körperhöhe und der Schuhgröße der Menschen gibt.</t>
  </si>
  <si>
    <t>Deshalb maßen wir die Körperhöhe (in cm; h) und die Schuhgröße (EU-Größe; s) von 10 Menschen.</t>
  </si>
  <si>
    <t>Sei die Körperhöhe die unabhängige, die Schuhgröße die abhängige Variable.</t>
  </si>
  <si>
    <t>Nebenrechnungen:</t>
  </si>
  <si>
    <t>Die bedingungen der Normalität sind erfüllt.</t>
  </si>
  <si>
    <t>Die Messergebnisse lassen sich in der folgenden Tabelle finden:</t>
  </si>
  <si>
    <t>Nummer des Untersuchten:</t>
  </si>
  <si>
    <t>Gib die Bestimmtheitmaß:</t>
  </si>
  <si>
    <t>Wie groß ist die aus der Stichprobe errechnete zweiseitige Irrtumswahrscheinlichkeit?</t>
  </si>
  <si>
    <t>Mekkora a mintából számolt kétszélű hibavalószínűség?</t>
  </si>
  <si>
    <t>Typ des möglichen Entscheidungsfehler? (erster Art=1; zweiter Art=2)</t>
  </si>
  <si>
    <t>Gibt es einen signifikanten Zusammenhang bei einem 2% Signifikanzniveau? (ja=1; nein=0)</t>
  </si>
  <si>
    <t>Gib die Parameter der best anpassenden Gerade!</t>
  </si>
  <si>
    <t>Steigung:</t>
  </si>
  <si>
    <t>y-Achsenabschnitt:</t>
  </si>
  <si>
    <t>Aufgrund der Gleichung der angepassten Gerade, errechne …</t>
  </si>
  <si>
    <t>… die erwartete Schuhgröße eines Mensches mit 159 cm Körperhöhe:</t>
  </si>
  <si>
    <t>… die erwartete Körperhöhe eines Mensches mit 40,5 Schuhgröße:</t>
  </si>
  <si>
    <t>auch bekannt als Determinationskoeffizient, r^2 oder R^2</t>
  </si>
  <si>
    <t>más néven determinációs együttható, r^2 vagy R^2</t>
  </si>
  <si>
    <t>x</t>
  </si>
  <si>
    <t>y</t>
  </si>
  <si>
    <t>We would like to examine, whether there is a linear relationship between human body height and shou size.</t>
  </si>
  <si>
    <t>Therefore, we measured the height (in cm, h) and shou size (in EU system, s) of 10 persons.</t>
  </si>
  <si>
    <t>Be the body height the independent, the shoe size the dependent variable.</t>
  </si>
  <si>
    <t>The conditions for normality are fulfilled.</t>
  </si>
  <si>
    <t>The results are contained in the following table:</t>
  </si>
  <si>
    <t>Number of the examined person:</t>
  </si>
  <si>
    <t>Give the coefficient of determination:</t>
  </si>
  <si>
    <t>Számolja ki a korrelációs együttható szignifikanciájára vonatkozó próbastatisztikát:</t>
  </si>
  <si>
    <t>Errechne die Teststatistik (Prüfgröße) bezüglich der Signifikanz der Korrelationskoeffizient:</t>
  </si>
  <si>
    <t>Calculate the test statistik for the significance of the correlation coefficient:</t>
  </si>
  <si>
    <t>What is the two-tailed error probability calculated from the sample?</t>
  </si>
  <si>
    <t>Is there a significant relationship at 2% significance level? (yes=1; no=0)</t>
  </si>
  <si>
    <t>What is the possible decision error? (type I=1, type II=2)</t>
  </si>
  <si>
    <t>Give the parameters of the best fitting linear.</t>
  </si>
  <si>
    <t>Slope:</t>
  </si>
  <si>
    <t>y-axis intercept:</t>
  </si>
  <si>
    <t>Based on the fitted linear, calculate …</t>
  </si>
  <si>
    <t>… the expected body height of a person whose shoe size is 40.5.</t>
  </si>
  <si>
    <t>… the expected shoe size of a person whose body height is 159 cm.</t>
  </si>
  <si>
    <t>a.k.a. R-squared, R^2 or r^2.</t>
  </si>
  <si>
    <t>this is the sample's t-value</t>
  </si>
  <si>
    <t>dies ist der Stichproben-t-Wert</t>
  </si>
  <si>
    <t>auxiliary calculations:</t>
  </si>
  <si>
    <t>Bulgaria</t>
  </si>
  <si>
    <t>Czech Republic</t>
  </si>
  <si>
    <t>Latvia</t>
  </si>
  <si>
    <t>Singapore</t>
  </si>
  <si>
    <t>Slovakia</t>
  </si>
  <si>
    <t>Hungary</t>
  </si>
  <si>
    <t>Italy</t>
  </si>
  <si>
    <t>Spain</t>
  </si>
  <si>
    <t>Slovenia</t>
  </si>
  <si>
    <t>Estonia</t>
  </si>
  <si>
    <t>Andorra</t>
  </si>
  <si>
    <t>San Marino</t>
  </si>
  <si>
    <t>Hong Kong</t>
  </si>
  <si>
    <t>Macau</t>
  </si>
  <si>
    <t>Russia</t>
  </si>
  <si>
    <t>Ukraine</t>
  </si>
  <si>
    <t>Belarus</t>
  </si>
  <si>
    <t>Greece</t>
  </si>
  <si>
    <t>Romania</t>
  </si>
  <si>
    <t>Poland</t>
  </si>
  <si>
    <t>Guernsey</t>
  </si>
  <si>
    <t>Germany</t>
  </si>
  <si>
    <t>Japan</t>
  </si>
  <si>
    <t>Austria</t>
  </si>
  <si>
    <t>Lithuania</t>
  </si>
  <si>
    <t>Switzerland</t>
  </si>
  <si>
    <t>Portugal</t>
  </si>
  <si>
    <t>Liechtenstein</t>
  </si>
  <si>
    <t>Georgia</t>
  </si>
  <si>
    <t>Saint Helena</t>
  </si>
  <si>
    <t>Sweden</t>
  </si>
  <si>
    <t>Korea, South</t>
  </si>
  <si>
    <t>Armenia</t>
  </si>
  <si>
    <t>Jersey</t>
  </si>
  <si>
    <t>Taiwan</t>
  </si>
  <si>
    <t>Canada</t>
  </si>
  <si>
    <t>Cuba</t>
  </si>
  <si>
    <t>Belgium</t>
  </si>
  <si>
    <t>Barbados</t>
  </si>
  <si>
    <t>Isle of Man</t>
  </si>
  <si>
    <t>Gibraltar</t>
  </si>
  <si>
    <t>Netherlands</t>
  </si>
  <si>
    <t>United Kingdom</t>
  </si>
  <si>
    <t>Luxembourg</t>
  </si>
  <si>
    <t>China</t>
  </si>
  <si>
    <t>Finland</t>
  </si>
  <si>
    <t>Bosnia and Herzegovina</t>
  </si>
  <si>
    <t>British Virgin Islands</t>
  </si>
  <si>
    <t>Denmark</t>
  </si>
  <si>
    <t>Moldova</t>
  </si>
  <si>
    <t>Macedonia</t>
  </si>
  <si>
    <t>Northern Mariana Islands</t>
  </si>
  <si>
    <t>Australia</t>
  </si>
  <si>
    <t>Anguilla</t>
  </si>
  <si>
    <t>Monaco</t>
  </si>
  <si>
    <t>Trinidad and Tobago</t>
  </si>
  <si>
    <t>New Zealand</t>
  </si>
  <si>
    <t>Seychelles</t>
  </si>
  <si>
    <t>Martinique</t>
  </si>
  <si>
    <t>Aruba</t>
  </si>
  <si>
    <t>Montserrat</t>
  </si>
  <si>
    <t>Norway</t>
  </si>
  <si>
    <t>France</t>
  </si>
  <si>
    <t>Ireland</t>
  </si>
  <si>
    <t>Sri Lanka</t>
  </si>
  <si>
    <t>Bermuda</t>
  </si>
  <si>
    <t>Tunisia</t>
  </si>
  <si>
    <t>Thailand</t>
  </si>
  <si>
    <t>Cayman Islands</t>
  </si>
  <si>
    <t>Malta</t>
  </si>
  <si>
    <t>Guadeloupe</t>
  </si>
  <si>
    <t>Croatia</t>
  </si>
  <si>
    <t>Saint Vincent and the Grenadines</t>
  </si>
  <si>
    <t>Iceland</t>
  </si>
  <si>
    <t>Mauritius</t>
  </si>
  <si>
    <t>Lebanon</t>
  </si>
  <si>
    <t>Iran</t>
  </si>
  <si>
    <t>Dominica</t>
  </si>
  <si>
    <t>Brazil</t>
  </si>
  <si>
    <t>Jamaica</t>
  </si>
  <si>
    <t>Puerto Rico</t>
  </si>
  <si>
    <t>Turkey</t>
  </si>
  <si>
    <t>Netherlands Antilles</t>
  </si>
  <si>
    <t>Saint Pierre and Miquelon</t>
  </si>
  <si>
    <t>United States</t>
  </si>
  <si>
    <t>Guyana</t>
  </si>
  <si>
    <t>Chile</t>
  </si>
  <si>
    <t>French Polynesia</t>
  </si>
  <si>
    <t>Burma</t>
  </si>
  <si>
    <t>Kazakhstan</t>
  </si>
  <si>
    <t>Albania</t>
  </si>
  <si>
    <t>Virgin Islands</t>
  </si>
  <si>
    <t>Vietnam</t>
  </si>
  <si>
    <t>South Africa</t>
  </si>
  <si>
    <t>Faroe Islands</t>
  </si>
  <si>
    <t>Bahamas, The</t>
  </si>
  <si>
    <t>Korea, North</t>
  </si>
  <si>
    <t>Mongolia</t>
  </si>
  <si>
    <t>Antigua and Barbuda</t>
  </si>
  <si>
    <t>Argentina</t>
  </si>
  <si>
    <t>Saint Lucia</t>
  </si>
  <si>
    <t>Azerbaijan</t>
  </si>
  <si>
    <t>Uruguay</t>
  </si>
  <si>
    <t>Venezuela</t>
  </si>
  <si>
    <t>Saint Kitts and Nevis</t>
  </si>
  <si>
    <t>Brunei</t>
  </si>
  <si>
    <t>Costa Rica</t>
  </si>
  <si>
    <t>New Caledonia</t>
  </si>
  <si>
    <t>Suriname</t>
  </si>
  <si>
    <t>Greenland</t>
  </si>
  <si>
    <t>Grenada</t>
  </si>
  <si>
    <t>Palau</t>
  </si>
  <si>
    <t>Israel</t>
  </si>
  <si>
    <t>Indonesia</t>
  </si>
  <si>
    <t>Mexico</t>
  </si>
  <si>
    <t>Panama</t>
  </si>
  <si>
    <t>Reunion</t>
  </si>
  <si>
    <t>Algeria</t>
  </si>
  <si>
    <t>Colombia</t>
  </si>
  <si>
    <t>Bahrain</t>
  </si>
  <si>
    <t>Fiji</t>
  </si>
  <si>
    <t>Peru</t>
  </si>
  <si>
    <t>Morocco</t>
  </si>
  <si>
    <t>India</t>
  </si>
  <si>
    <t>Dominican Republic</t>
  </si>
  <si>
    <t>Vanuatu</t>
  </si>
  <si>
    <t>Ecuador</t>
  </si>
  <si>
    <t>Jordan</t>
  </si>
  <si>
    <t>Nicaragua</t>
  </si>
  <si>
    <t>Uzbekistan</t>
  </si>
  <si>
    <t>Tonga</t>
  </si>
  <si>
    <t>Qatar</t>
  </si>
  <si>
    <t>Egypt</t>
  </si>
  <si>
    <t>Tuvalu</t>
  </si>
  <si>
    <t>Kuwait</t>
  </si>
  <si>
    <t>French Guiana</t>
  </si>
  <si>
    <t>United Arab Emirates</t>
  </si>
  <si>
    <t>Kyrgyzstan</t>
  </si>
  <si>
    <t>Malaysia</t>
  </si>
  <si>
    <t>Turks and Caicos Islands</t>
  </si>
  <si>
    <t>Bangladesh</t>
  </si>
  <si>
    <t>Samoa</t>
  </si>
  <si>
    <t>Bolivia</t>
  </si>
  <si>
    <t>El Salvador</t>
  </si>
  <si>
    <t>Botswana</t>
  </si>
  <si>
    <t>Philippines</t>
  </si>
  <si>
    <t>American Samoa</t>
  </si>
  <si>
    <t>Ghana</t>
  </si>
  <si>
    <t>Nauru</t>
  </si>
  <si>
    <t>Kenya</t>
  </si>
  <si>
    <t>Libya</t>
  </si>
  <si>
    <t>Micronesia, Federated States of</t>
  </si>
  <si>
    <t>Turkmenistan</t>
  </si>
  <si>
    <t>Lesotho</t>
  </si>
  <si>
    <t>Cambodia</t>
  </si>
  <si>
    <t>Guam</t>
  </si>
  <si>
    <t>Congo, Republic of the</t>
  </si>
  <si>
    <t>Zimbabwe</t>
  </si>
  <si>
    <t>Syria</t>
  </si>
  <si>
    <t>Cape Verde</t>
  </si>
  <si>
    <t>East Timor</t>
  </si>
  <si>
    <t>Belize</t>
  </si>
  <si>
    <t>Swaziland</t>
  </si>
  <si>
    <t>Paraguay</t>
  </si>
  <si>
    <t>Honduras</t>
  </si>
  <si>
    <t>Pakistan</t>
  </si>
  <si>
    <t>Marshall Islands</t>
  </si>
  <si>
    <t>Papua New Guinea</t>
  </si>
  <si>
    <t>Tajikistan</t>
  </si>
  <si>
    <t>Kiribati</t>
  </si>
  <si>
    <t>Solomon Islands</t>
  </si>
  <si>
    <t>Nepal</t>
  </si>
  <si>
    <t>Iraq</t>
  </si>
  <si>
    <t>Cameroon</t>
  </si>
  <si>
    <t>West Bank</t>
  </si>
  <si>
    <t>Guatemala</t>
  </si>
  <si>
    <t>Central African Republic</t>
  </si>
  <si>
    <t>Namibia</t>
  </si>
  <si>
    <t>Equatorial Guinea</t>
  </si>
  <si>
    <t>Gabon</t>
  </si>
  <si>
    <t>Haiti</t>
  </si>
  <si>
    <t>Mozambique</t>
  </si>
  <si>
    <t>Senegal</t>
  </si>
  <si>
    <t>Laos</t>
  </si>
  <si>
    <t>Bhutan</t>
  </si>
  <si>
    <t>Togo</t>
  </si>
  <si>
    <t>Guinea-Bissau</t>
  </si>
  <si>
    <t>Sudan</t>
  </si>
  <si>
    <t>Comoros</t>
  </si>
  <si>
    <t>Tanzania</t>
  </si>
  <si>
    <t>Zambia</t>
  </si>
  <si>
    <t>Maldives</t>
  </si>
  <si>
    <t>Nigeria</t>
  </si>
  <si>
    <t>Cote d'Ivoire</t>
  </si>
  <si>
    <t>Gambia, The</t>
  </si>
  <si>
    <t>Ethiopia</t>
  </si>
  <si>
    <t>Djibouti</t>
  </si>
  <si>
    <t>Rwanda</t>
  </si>
  <si>
    <t>Afghanistan</t>
  </si>
  <si>
    <t>Madagascar</t>
  </si>
  <si>
    <t>Eritrea</t>
  </si>
  <si>
    <t>Sierra Leone</t>
  </si>
  <si>
    <t>Sao Tome and Principe</t>
  </si>
  <si>
    <t>Guinea</t>
  </si>
  <si>
    <t>Oman</t>
  </si>
  <si>
    <t>Burundi</t>
  </si>
  <si>
    <t>Benin</t>
  </si>
  <si>
    <t>Mayotte</t>
  </si>
  <si>
    <t>Mauritania</t>
  </si>
  <si>
    <t>Malawi</t>
  </si>
  <si>
    <t>Saudi Arabia</t>
  </si>
  <si>
    <t>Gaza Strip</t>
  </si>
  <si>
    <t>Liberia</t>
  </si>
  <si>
    <t>Burkina Faso</t>
  </si>
  <si>
    <t>Angola</t>
  </si>
  <si>
    <t>Chad</t>
  </si>
  <si>
    <t>Mali</t>
  </si>
  <si>
    <t>Uganda</t>
  </si>
  <si>
    <t>Yemen</t>
  </si>
  <si>
    <t>Niger</t>
  </si>
  <si>
    <t>Somalia</t>
  </si>
  <si>
    <t>A világ országainak 2003-ból származó adatait vettük alapul.</t>
  </si>
  <si>
    <t>Ország (angolul):</t>
  </si>
  <si>
    <t>Az adatok a H–J oszlopokban szerepelnek.</t>
  </si>
  <si>
    <t>A normalitásra vonatkozó követelményeket tekintsük teljesültnek.</t>
  </si>
  <si>
    <t>Számold ki a korrelációs együtthatót!</t>
  </si>
  <si>
    <t>Számold ki a korrelációs együttható szignifikanciájára vonatkozó próbastatisztikát!</t>
  </si>
  <si>
    <t>Add meg a szabadsági fokok számát!</t>
  </si>
  <si>
    <t>Add meg a döntéshozatalhoz szükséges kétszélű minta-p-értéket!</t>
  </si>
  <si>
    <t>Forrás: indexmundi.com</t>
  </si>
  <si>
    <t>A függő változó legyen a termékenységi ráta, a független változó pedig a születéskor várható élettartam.</t>
  </si>
  <si>
    <t>Meg szeretnénk vizsgálni, hogy van-e korreláció a születéskor várható élettartam és a teljes termékenységi ráta között.</t>
  </si>
  <si>
    <t>A szignifikanciaszint legyen 10 ezrelék.</t>
  </si>
  <si>
    <t>Add meg a kritikus próbastatistikát!</t>
  </si>
  <si>
    <t>ez a kritikus t-érték</t>
  </si>
  <si>
    <t>Van szignifikáns korreláció a megadott szignifikanciaszinten? (van=1; nincs=0)</t>
  </si>
  <si>
    <t>Total fertility rate:</t>
  </si>
  <si>
    <t>Teljes termékenységi ráta:</t>
  </si>
  <si>
    <t>Születéskor várható élettartam (év):</t>
  </si>
  <si>
    <t>df=n-2</t>
  </si>
  <si>
    <t>alfa hiba</t>
  </si>
  <si>
    <t>p_minta &lt; p_krit, illetve |t_minta| &gt; |t_krit|</t>
  </si>
  <si>
    <t>p_Stichprobe &lt; p_krit, bzw. |t_Stichprobe| &gt; |t_krit|</t>
  </si>
  <si>
    <t>Alphafehler</t>
  </si>
  <si>
    <t>alpha error</t>
  </si>
  <si>
    <t>p_sample &lt; p_crit, as well as |t_sample| &gt; |t_crit|</t>
  </si>
  <si>
    <t>p_minta &lt; p_krit</t>
  </si>
  <si>
    <t>p_Stichprobe &lt; p_krit</t>
  </si>
  <si>
    <t>p_sample &lt; p_crit</t>
  </si>
  <si>
    <r>
      <t xml:space="preserve">Válassz a legördülő listából egy nyelvet! </t>
    </r>
    <r>
      <rPr>
        <sz val="11"/>
        <color rgb="FFFF6600"/>
        <rFont val="Calibri"/>
        <family val="2"/>
        <charset val="238"/>
        <scheme val="minor"/>
      </rPr>
      <t>Wahl eine Sprache aus der herunterrollenden Liste!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0000FF"/>
        <rFont val="Calibri"/>
        <family val="2"/>
        <charset val="238"/>
        <scheme val="minor"/>
      </rPr>
      <t>Choose a language from the drop-down list.</t>
    </r>
  </si>
  <si>
    <t>English</t>
  </si>
  <si>
    <t>magyar</t>
  </si>
  <si>
    <t>deutsch</t>
  </si>
  <si>
    <t>Készítette: dr. Agócs Gergely (Észrevételeket (pl. esetleges hibákról, hiányosságokról) kérlek ide írd meg: gergelyagocs kukac gmail com)</t>
  </si>
  <si>
    <t>Erarbeitet von: Gergely AGÓCS PhD (Bemerkungen (z.B. zu eventuellen Fehler) bitte an: gergelyagocs Klammeraffe gmail com)</t>
  </si>
  <si>
    <t>Created by: Gergely AGÓCS PhD (Please send comments and reflections (e.g. on possible errors) to: gergelyagocs at gmail com)</t>
  </si>
  <si>
    <t>Tartalomjegyzék</t>
  </si>
  <si>
    <t>Inhalt</t>
  </si>
  <si>
    <t>Contents</t>
  </si>
  <si>
    <t>Excelfüggvények használata</t>
  </si>
  <si>
    <t>Anwendung der Excelfunktionen</t>
  </si>
  <si>
    <t>How to use Excel functions</t>
  </si>
  <si>
    <t>Függvények ábrázolása, függvény illesztése mérési adatokra, korreláció és regresszió</t>
  </si>
  <si>
    <t>Darstellung von Funktionen, Anpassung von Funktionen an gemessenen Daten, Korrelation und Regression</t>
  </si>
  <si>
    <t>Displaying functions, fitting a function to measured data, correlation and regression</t>
  </si>
  <si>
    <t>Gyakoriságok meghatározása és ábrázolása</t>
  </si>
  <si>
    <t>Bestimmung und Darstellung von Häufigkeiten</t>
  </si>
  <si>
    <t>Determining and displaying frequencies</t>
  </si>
  <si>
    <t>Minta paramétereinek meghatározása teljes mintából</t>
  </si>
  <si>
    <t>Bestimmung von Stichprobenparametern aus gesamter Stichprobe.</t>
  </si>
  <si>
    <t>Determining sample parameters from whole sample</t>
  </si>
  <si>
    <t>Minta paramétereinek meghatározása gyakorisági eloszlásból</t>
  </si>
  <si>
    <t>Bestimmung von Stichprobenparametern aus Häufigkeitsverteilung</t>
  </si>
  <si>
    <t>Determining sample parameters from frequency distribution</t>
  </si>
  <si>
    <t>Valószínűségi eloszlás paramétereinek meghatározása</t>
  </si>
  <si>
    <t>Bestimmung der Parameter von Wahrscheinlichkeitsverteilungen</t>
  </si>
  <si>
    <t>Determining the parameters of probability distributions</t>
  </si>
  <si>
    <t>Elméleti eloszlás paramétereinek és intervallumainak becslése teljes mintából</t>
  </si>
  <si>
    <t>Schätzung der Parameter und Intervallen von Wahrscheinlichkeitsverteilungen aus gesamter Stichprobe</t>
  </si>
  <si>
    <t>Estimating the parameters and intervals of theoretical distributions from whole sample</t>
  </si>
  <si>
    <t>Elméleti eloszlás paramétereinek és intervallumainak becslése minta gyakorisági eloszlása alapján</t>
  </si>
  <si>
    <t>Schätzung der Parameter und Intervallen von theoretische Verteilungen aus der Häufigkeitsverteilung einer Stichprobe</t>
  </si>
  <si>
    <t>Estimating the parameters and intervals of theoretical distributions from frequency distribution of a sample</t>
  </si>
  <si>
    <t>Valószínűségszámítás diszkrét eloszlású valószínűségi változókkal</t>
  </si>
  <si>
    <t>Wahrscheinlichkeitsrechnung mit diskreten Zufallsvariablen</t>
  </si>
  <si>
    <t>Probability calculus with discrete random variables</t>
  </si>
  <si>
    <t>Student-féle t-próba (1 és 2 mintás, korrelációs)</t>
  </si>
  <si>
    <t>Student t-Test (1 und 2 Stichproben, Korrelation)</t>
  </si>
  <si>
    <t>Student's t-test (for 1 and 2 samples, correlation)</t>
  </si>
  <si>
    <t>Varianciaanalízis (ANOVA)</t>
  </si>
  <si>
    <t>Varianzanalyse (ANOVA)</t>
  </si>
  <si>
    <t>Analysis of variance (ANOVA)</t>
  </si>
  <si>
    <t>Nemparaméteres próbák (Wilcoxon-féle előjeles rangpróba, Mann–Whitney-féle U-próba)</t>
  </si>
  <si>
    <t>Nichtparametrische Teste (Wilcoxon-Vorzeichen-Rang-Test, Mann–Whitney-U-Test)</t>
  </si>
  <si>
    <t>non-parametric tests (Wilcoxon's signed rank test, Mann–Whitney U-test)</t>
  </si>
  <si>
    <t>Feltételes valószínűség, relatív rizikó, esélyhányados</t>
  </si>
  <si>
    <t>Bendingte Wahrscheinlichkeit, relative Risiko, Chancenverhältnis</t>
  </si>
  <si>
    <t>Conditional probability, relative risk, odds ratio</t>
  </si>
  <si>
    <t>Khínégyzetpróba (homogenitás/függetlenség- és illeszkedésvizsgálat)</t>
  </si>
  <si>
    <t>Khiquadrat-Test (für Homogenität/Unabhängigkeit und Anpassung)</t>
  </si>
  <si>
    <t>Chi-square test (for homogenity/independence and for fit)</t>
  </si>
  <si>
    <t>Diagnosztikai módszerek értékelése</t>
  </si>
  <si>
    <t>Erwertund von diagnostische Mathoden</t>
  </si>
  <si>
    <t>Evaluation of diagnostic methods</t>
  </si>
  <si>
    <t>ez a minta kétszélű p-értéke (a =T.ELOSZLÁS.2SZ() függvénnyel való számoláshoz pozitív t-érték kell!)</t>
  </si>
  <si>
    <t>dies ist der zweiseitige Stichproben-p-Wert (für die =T.VERT.2S() Funktion braucht man einen positiven t-Wert!)</t>
  </si>
  <si>
    <t>this is the sample's two-tailed p-value (for the =T.DIST.2T() function you need a positive t-value!)</t>
  </si>
  <si>
    <t>Was ist die maximale (a priori) Fehlerwahrscheinlichkeit des Tests?</t>
  </si>
  <si>
    <t>ez a megadott szignifikanciaszint</t>
  </si>
  <si>
    <t>ez a kiszámolt minta-p-érték</t>
  </si>
  <si>
    <t>Was ist die (a posteriori) Fehlerwahrscheinlichkeit bei unserer aktuellen Entscehidung?</t>
  </si>
  <si>
    <t>We would like to examine if there is correlation between the life expectancy at birth and the total fertility rate.</t>
  </si>
  <si>
    <t>We used the data of the countries of the world from 2003.</t>
  </si>
  <si>
    <t>Wir benutzten die Daten aller Länder der Welt aus 2003.</t>
  </si>
  <si>
    <t>Quelle: indexmundi.com</t>
  </si>
  <si>
    <t>Source: indexmundi.com</t>
  </si>
  <si>
    <t>Man findet die Daten in Spalten H–J.</t>
  </si>
  <si>
    <t>Data can be found in columns H–J.</t>
  </si>
  <si>
    <t>Die Daten decken den Bedarf der Normalität.</t>
  </si>
  <si>
    <t>The data fulfil the normality requirements.</t>
  </si>
  <si>
    <t>Sei das Signifikanzniveau 10 promille.</t>
  </si>
  <si>
    <t>Be the level of significance 10 pro mil.</t>
  </si>
  <si>
    <t>Zusammengefasste Fruchtbarkeitsziffer:</t>
  </si>
  <si>
    <t>Life expectancy at birth:</t>
  </si>
  <si>
    <t>Lebenserwartung zum Zeitpunkt der Geburt (Jahre):</t>
  </si>
  <si>
    <t>Wir möchten untersuchen, ob es eine Korrelation zwischen Lebenserwartung und Fruchtbarkeitsziffer gibt.</t>
  </si>
  <si>
    <t>Sei die abhängige Variable die Fruchtbarkeitsziffer, die unabhängige Variable die Lebenserwartung.</t>
  </si>
  <si>
    <t>Be the dependent variable the fertility rate, the independent variable the life expectancy.</t>
  </si>
  <si>
    <t>Errechne die Korrelationskoeffizient.</t>
  </si>
  <si>
    <t>Calculate the correlation coefficient.</t>
  </si>
  <si>
    <t>Gib die Anzahl der Freiheitsgrade.</t>
  </si>
  <si>
    <t>Give the number of degrees of freedom.</t>
  </si>
  <si>
    <t>Errechne die Teststatistik bezüglich der Signifikanz der Korrelationskoeffizient.</t>
  </si>
  <si>
    <t>Calculate the test statistic for the significance of the correlation coefficient.</t>
  </si>
  <si>
    <t>Land (auf Englisch):</t>
  </si>
  <si>
    <t>Country:</t>
  </si>
  <si>
    <t>Gib die kritische Teststatistik.</t>
  </si>
  <si>
    <t>Give the critical test statistic.</t>
  </si>
  <si>
    <t>Gib die für die Entscheidung nötige zweiseitige Stichproben-p-Wert.</t>
  </si>
  <si>
    <t>Give the two-tailed sample-p-value necessary for the decision-making.</t>
  </si>
  <si>
    <t>Nimmst du die Nullhypothese beim gegebenen Signifikanzniveau an? (ja=1; nein=0)</t>
  </si>
  <si>
    <t>Megtartod a nullhipotézist a megadott szignifikanciaszinten? (igen=1; nem=0)</t>
  </si>
  <si>
    <t>Do you keep the null hypothesis at the given significance level? (yes=1; no=0)</t>
  </si>
  <si>
    <t>Gibt es eine signifikante Korrelation beim gegebenen Signifikanzniveau? (ja=1; nein=0)</t>
  </si>
  <si>
    <t>Is there a significant correlation at the given significance level? (yes=1; no=0)</t>
  </si>
  <si>
    <t>Mekkora a próba maximális (a priori) hibavalószínűsége?</t>
  </si>
  <si>
    <t>Mekkora az aktuálisan meghozott döntési (a posteriori) hibavalószínűség?</t>
  </si>
  <si>
    <t>What is the maximal (a priori) error probability of the test?</t>
  </si>
  <si>
    <t>What is the (a posteriori) error probability of the actual decision?</t>
  </si>
  <si>
    <t>Democratic Republic of the Congo</t>
  </si>
  <si>
    <t>… várhatóan mekkora lenne a születéskor várható élettartam egy olyan országban, ahol a teljes termékenységi ráta 2,5.</t>
  </si>
  <si>
    <t>… várhatóan mekkora lenne a teljes termékenységi ráta egy olyan országban, ahol a születéskor várható élettartam 80,0 év.</t>
  </si>
  <si>
    <t>… die erwartete Lebenserwartung in einem Land, wo die Fruchtbarkeitsziffer 2,5 ist.</t>
  </si>
  <si>
    <t>… die erwartete Fruchtbarkeitsziffer in einem Land, wo die Lebenserwartung 80 Jahre ist.</t>
  </si>
  <si>
    <t>… the expected life expectancy of a country, where the fertility rate is 2.5.</t>
  </si>
  <si>
    <t>… the expected fertility rate of a country, where the life expectancy is 80.0 years.</t>
  </si>
  <si>
    <t>this is the critical t-value</t>
  </si>
  <si>
    <t>this is the sample's two-tailed p-value (t as an input must be positive!)</t>
  </si>
  <si>
    <t>dies ist der kritische t-Wert</t>
  </si>
  <si>
    <t>ez a minta kétszélű p-értéke (t mint bemeneti érték pozitív kell legyen!)</t>
  </si>
  <si>
    <t>dies ist der zweiseitige Stichproben-p-Wert (t als Eingabewert muss positiv sein!)</t>
  </si>
  <si>
    <t>dies ist das gegebene Signifikanzniveau</t>
  </si>
  <si>
    <t>dies ist der errechnete Stichproben-p-Wert</t>
  </si>
  <si>
    <t>this is the given significance level</t>
  </si>
  <si>
    <t>this is the sample's calculated 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</si>
</sst>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Calibri"/>
      <family val="2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3" borderId="0" xfId="33" applyFill="1"/>
    <xf numFmtId="0" fontId="3" fillId="3" borderId="0" xfId="33" applyFill="1" applyAlignment="1">
      <alignment wrapText="1"/>
    </xf>
    <xf numFmtId="0" fontId="3" fillId="0" borderId="0" xfId="33" applyAlignment="1">
      <alignment wrapText="1"/>
    </xf>
    <xf numFmtId="0" fontId="4" fillId="0" borderId="0" xfId="33" applyFont="1" applyAlignment="1">
      <alignment wrapText="1"/>
    </xf>
    <xf numFmtId="0" fontId="5" fillId="0" borderId="0" xfId="33" applyFont="1" applyAlignment="1">
      <alignment wrapText="1"/>
    </xf>
    <xf numFmtId="0" fontId="3" fillId="0" borderId="0" xfId="33"/>
    <xf numFmtId="0" fontId="3" fillId="0" borderId="2" xfId="33" applyBorder="1" applyAlignment="1">
      <alignment wrapText="1"/>
    </xf>
    <xf numFmtId="0" fontId="3" fillId="0" borderId="3" xfId="33" applyBorder="1" applyAlignment="1">
      <alignment wrapText="1"/>
    </xf>
    <xf numFmtId="0" fontId="3" fillId="2" borderId="4" xfId="33" applyFill="1" applyBorder="1" applyProtection="1">
      <protection locked="0"/>
    </xf>
    <xf numFmtId="0" fontId="3" fillId="3" borderId="0" xfId="33" applyFill="1" applyBorder="1"/>
    <xf numFmtId="0" fontId="3" fillId="3" borderId="0" xfId="33" applyFill="1" applyBorder="1" applyAlignment="1">
      <alignment wrapText="1"/>
    </xf>
    <xf numFmtId="0" fontId="3" fillId="3" borderId="0" xfId="33" applyFill="1" applyBorder="1" applyAlignment="1"/>
    <xf numFmtId="0" fontId="3" fillId="3" borderId="0" xfId="33" quotePrefix="1" applyFill="1" applyBorder="1"/>
    <xf numFmtId="0" fontId="4" fillId="0" borderId="0" xfId="33" applyFont="1"/>
    <xf numFmtId="0" fontId="5" fillId="0" borderId="0" xfId="33" applyFont="1"/>
    <xf numFmtId="0" fontId="0" fillId="4" borderId="1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Normal 2" xfId="33"/>
    <cellStyle name="Normál 2" xfId="3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13</xdr:row>
          <xdr:rowOff>0</xdr:rowOff>
        </xdr:from>
        <xdr:to>
          <xdr:col>4</xdr:col>
          <xdr:colOff>2616200</xdr:colOff>
          <xdr:row>17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3</xdr:row>
          <xdr:rowOff>114300</xdr:rowOff>
        </xdr:from>
        <xdr:to>
          <xdr:col>3</xdr:col>
          <xdr:colOff>1587500</xdr:colOff>
          <xdr:row>7</xdr:row>
          <xdr:rowOff>228600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anar/AppData/Local/Temp/Stat_03_01-06_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gelyagocs/Documents/Oktat&#225;s/Statisztika/3nyelv&#369;%20feladatlapok/12_vegy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gelyagocs/Documents/Oktat&#225;s/Statisztika/3nyelv&#369;%20feladatlapok/stat_04_j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DataGen"/>
      <sheetName val="3.1f"/>
      <sheetName val="3.1m"/>
      <sheetName val="3.2f"/>
      <sheetName val="3.2m"/>
      <sheetName val="3.3f"/>
      <sheetName val="3.3m"/>
      <sheetName val="3.4f"/>
      <sheetName val="3.4m"/>
      <sheetName val="3.5f"/>
      <sheetName val="3.5m"/>
      <sheetName val="3.6f"/>
      <sheetName val="3.6m"/>
    </sheetNames>
    <sheetDataSet>
      <sheetData sheetId="0"/>
      <sheetData sheetId="1"/>
      <sheetData sheetId="2"/>
      <sheetData sheetId="3">
        <row r="3">
          <cell r="C3" t="str">
            <v>0</v>
          </cell>
        </row>
        <row r="4">
          <cell r="C4" t="str">
            <v>A</v>
          </cell>
        </row>
        <row r="5">
          <cell r="C5" t="str">
            <v>A</v>
          </cell>
        </row>
        <row r="6">
          <cell r="C6" t="str">
            <v>B</v>
          </cell>
        </row>
        <row r="7">
          <cell r="C7" t="str">
            <v>A</v>
          </cell>
        </row>
        <row r="8">
          <cell r="C8" t="str">
            <v>A</v>
          </cell>
        </row>
        <row r="9">
          <cell r="C9" t="str">
            <v>0</v>
          </cell>
        </row>
        <row r="10">
          <cell r="C10" t="str">
            <v>0</v>
          </cell>
        </row>
        <row r="11">
          <cell r="C11" t="str">
            <v>A</v>
          </cell>
        </row>
        <row r="12">
          <cell r="C12" t="str">
            <v>B</v>
          </cell>
        </row>
        <row r="13">
          <cell r="C13" t="str">
            <v>0</v>
          </cell>
        </row>
        <row r="14">
          <cell r="C14" t="str">
            <v>B</v>
          </cell>
        </row>
        <row r="15">
          <cell r="C15" t="str">
            <v>A</v>
          </cell>
        </row>
        <row r="16">
          <cell r="C16" t="str">
            <v>AB</v>
          </cell>
        </row>
        <row r="17">
          <cell r="C17" t="str">
            <v>0</v>
          </cell>
        </row>
        <row r="18">
          <cell r="C18" t="str">
            <v>A</v>
          </cell>
        </row>
        <row r="19">
          <cell r="C19" t="str">
            <v>0</v>
          </cell>
        </row>
        <row r="20">
          <cell r="C20" t="str">
            <v>0</v>
          </cell>
        </row>
        <row r="21">
          <cell r="C21" t="str">
            <v>0</v>
          </cell>
        </row>
        <row r="22">
          <cell r="C22" t="str">
            <v>A</v>
          </cell>
        </row>
        <row r="23">
          <cell r="C23" t="str">
            <v>A</v>
          </cell>
        </row>
        <row r="24">
          <cell r="C24" t="str">
            <v>0</v>
          </cell>
        </row>
        <row r="25">
          <cell r="C25" t="str">
            <v>B</v>
          </cell>
        </row>
        <row r="26">
          <cell r="C26" t="str">
            <v>A</v>
          </cell>
        </row>
        <row r="27">
          <cell r="C27" t="str">
            <v>A</v>
          </cell>
        </row>
        <row r="28">
          <cell r="C28" t="str">
            <v>B</v>
          </cell>
        </row>
        <row r="29">
          <cell r="C29" t="str">
            <v>A</v>
          </cell>
        </row>
        <row r="30">
          <cell r="C30" t="str">
            <v>AB</v>
          </cell>
        </row>
        <row r="31">
          <cell r="C31" t="str">
            <v>A</v>
          </cell>
        </row>
        <row r="32">
          <cell r="C32" t="str">
            <v>0</v>
          </cell>
        </row>
        <row r="33">
          <cell r="C33" t="str">
            <v>A</v>
          </cell>
        </row>
        <row r="34">
          <cell r="C34" t="str">
            <v>A</v>
          </cell>
        </row>
        <row r="35">
          <cell r="C35" t="str">
            <v>A</v>
          </cell>
        </row>
        <row r="36">
          <cell r="C36" t="str">
            <v>A</v>
          </cell>
        </row>
        <row r="37">
          <cell r="C37" t="str">
            <v>A</v>
          </cell>
        </row>
        <row r="38">
          <cell r="C38" t="str">
            <v>A</v>
          </cell>
        </row>
        <row r="39">
          <cell r="C39" t="str">
            <v>A</v>
          </cell>
        </row>
        <row r="40">
          <cell r="C40" t="str">
            <v>A</v>
          </cell>
        </row>
        <row r="41">
          <cell r="C41" t="str">
            <v>B</v>
          </cell>
        </row>
        <row r="42">
          <cell r="C42" t="str">
            <v>A</v>
          </cell>
        </row>
        <row r="43">
          <cell r="C43" t="str">
            <v>0</v>
          </cell>
        </row>
        <row r="44">
          <cell r="C44" t="str">
            <v>0</v>
          </cell>
        </row>
        <row r="45">
          <cell r="C45" t="str">
            <v>0</v>
          </cell>
        </row>
        <row r="46">
          <cell r="C46" t="str">
            <v>0</v>
          </cell>
        </row>
        <row r="47">
          <cell r="C47" t="str">
            <v>0</v>
          </cell>
        </row>
        <row r="48">
          <cell r="C48" t="str">
            <v>B</v>
          </cell>
        </row>
        <row r="49">
          <cell r="C49" t="str">
            <v>A</v>
          </cell>
        </row>
        <row r="50">
          <cell r="C50" t="str">
            <v>A</v>
          </cell>
        </row>
        <row r="51">
          <cell r="C51" t="str">
            <v>0</v>
          </cell>
        </row>
        <row r="52">
          <cell r="C52" t="str">
            <v>A</v>
          </cell>
        </row>
        <row r="53">
          <cell r="C53" t="str">
            <v>A</v>
          </cell>
        </row>
        <row r="54">
          <cell r="C54" t="str">
            <v>0</v>
          </cell>
        </row>
        <row r="55">
          <cell r="C55" t="str">
            <v>A</v>
          </cell>
        </row>
        <row r="56">
          <cell r="C56" t="str">
            <v>0</v>
          </cell>
        </row>
        <row r="57">
          <cell r="C57" t="str">
            <v>A</v>
          </cell>
        </row>
        <row r="58">
          <cell r="C58" t="str">
            <v>0</v>
          </cell>
        </row>
        <row r="59">
          <cell r="C59" t="str">
            <v>0</v>
          </cell>
        </row>
        <row r="60">
          <cell r="C60" t="str">
            <v>B</v>
          </cell>
        </row>
        <row r="61">
          <cell r="C61" t="str">
            <v>A</v>
          </cell>
        </row>
        <row r="62">
          <cell r="C62" t="str">
            <v>A</v>
          </cell>
        </row>
        <row r="63">
          <cell r="C63" t="str">
            <v>0</v>
          </cell>
        </row>
        <row r="64">
          <cell r="C64" t="str">
            <v>A</v>
          </cell>
        </row>
        <row r="65">
          <cell r="C65" t="str">
            <v>0</v>
          </cell>
        </row>
        <row r="66">
          <cell r="C66" t="str">
            <v>B</v>
          </cell>
        </row>
        <row r="67">
          <cell r="C67" t="str">
            <v>0</v>
          </cell>
        </row>
        <row r="68">
          <cell r="C68" t="str">
            <v>A</v>
          </cell>
        </row>
        <row r="69">
          <cell r="C69" t="str">
            <v>A</v>
          </cell>
        </row>
        <row r="70">
          <cell r="C70" t="str">
            <v>B</v>
          </cell>
        </row>
        <row r="71">
          <cell r="C71" t="str">
            <v>B</v>
          </cell>
        </row>
        <row r="72">
          <cell r="C72" t="str">
            <v>A</v>
          </cell>
        </row>
        <row r="73">
          <cell r="C73" t="str">
            <v>A</v>
          </cell>
        </row>
        <row r="74">
          <cell r="C74" t="str">
            <v>B</v>
          </cell>
        </row>
        <row r="75">
          <cell r="C75" t="str">
            <v>A</v>
          </cell>
        </row>
        <row r="76">
          <cell r="C76" t="str">
            <v>A</v>
          </cell>
        </row>
        <row r="77">
          <cell r="C77" t="str">
            <v>A</v>
          </cell>
        </row>
        <row r="78">
          <cell r="C78" t="str">
            <v>B</v>
          </cell>
        </row>
        <row r="79">
          <cell r="C79" t="str">
            <v>B</v>
          </cell>
        </row>
        <row r="80">
          <cell r="C80" t="str">
            <v>A</v>
          </cell>
        </row>
        <row r="81">
          <cell r="C81" t="str">
            <v>A</v>
          </cell>
        </row>
        <row r="82">
          <cell r="C82" t="str">
            <v>0</v>
          </cell>
        </row>
        <row r="83">
          <cell r="C83" t="str">
            <v>A</v>
          </cell>
        </row>
        <row r="84">
          <cell r="C84" t="str">
            <v>A</v>
          </cell>
        </row>
        <row r="85">
          <cell r="C85" t="str">
            <v>0</v>
          </cell>
        </row>
        <row r="86">
          <cell r="C86" t="str">
            <v>A</v>
          </cell>
        </row>
        <row r="87">
          <cell r="C87" t="str">
            <v>0</v>
          </cell>
        </row>
        <row r="88">
          <cell r="C88" t="str">
            <v>0</v>
          </cell>
        </row>
        <row r="89">
          <cell r="C89" t="str">
            <v>B</v>
          </cell>
        </row>
        <row r="90">
          <cell r="C90" t="str">
            <v>0</v>
          </cell>
        </row>
        <row r="91">
          <cell r="C91" t="str">
            <v>B</v>
          </cell>
        </row>
        <row r="92">
          <cell r="C92" t="str">
            <v>B</v>
          </cell>
        </row>
        <row r="93">
          <cell r="C93" t="str">
            <v>0</v>
          </cell>
        </row>
        <row r="94">
          <cell r="C94" t="str">
            <v>0</v>
          </cell>
        </row>
        <row r="95">
          <cell r="C95" t="str">
            <v>0</v>
          </cell>
        </row>
        <row r="96">
          <cell r="C96" t="str">
            <v>A</v>
          </cell>
        </row>
        <row r="97">
          <cell r="C97" t="str">
            <v>0</v>
          </cell>
        </row>
        <row r="98">
          <cell r="C98" t="str">
            <v>0</v>
          </cell>
        </row>
        <row r="99">
          <cell r="C99" t="str">
            <v>A</v>
          </cell>
        </row>
        <row r="100">
          <cell r="C100" t="str">
            <v>AB</v>
          </cell>
        </row>
        <row r="101">
          <cell r="C101" t="str">
            <v>B</v>
          </cell>
        </row>
        <row r="102">
          <cell r="C102" t="str">
            <v>0</v>
          </cell>
        </row>
        <row r="103">
          <cell r="C103" t="str">
            <v>A</v>
          </cell>
        </row>
        <row r="104">
          <cell r="C104" t="str">
            <v>A</v>
          </cell>
        </row>
        <row r="105">
          <cell r="C105" t="str">
            <v>B</v>
          </cell>
        </row>
        <row r="106">
          <cell r="C106" t="str">
            <v>A</v>
          </cell>
        </row>
        <row r="107">
          <cell r="C107" t="str">
            <v>A</v>
          </cell>
        </row>
        <row r="108">
          <cell r="C108" t="str">
            <v>0</v>
          </cell>
        </row>
        <row r="109">
          <cell r="C109" t="str">
            <v>A</v>
          </cell>
        </row>
        <row r="110">
          <cell r="C110" t="str">
            <v>0</v>
          </cell>
        </row>
        <row r="111">
          <cell r="C111" t="str">
            <v>B</v>
          </cell>
        </row>
        <row r="112">
          <cell r="C112" t="str">
            <v>A</v>
          </cell>
        </row>
        <row r="113">
          <cell r="C113" t="str">
            <v>B</v>
          </cell>
        </row>
        <row r="114">
          <cell r="C114" t="str">
            <v>0</v>
          </cell>
        </row>
        <row r="115">
          <cell r="C115" t="str">
            <v>A</v>
          </cell>
        </row>
        <row r="116">
          <cell r="C116" t="str">
            <v>0</v>
          </cell>
        </row>
        <row r="117">
          <cell r="C117" t="str">
            <v>0</v>
          </cell>
        </row>
        <row r="118">
          <cell r="C118" t="str">
            <v>0</v>
          </cell>
        </row>
        <row r="119">
          <cell r="C119" t="str">
            <v>A</v>
          </cell>
        </row>
        <row r="120">
          <cell r="C120" t="str">
            <v>0</v>
          </cell>
        </row>
        <row r="121">
          <cell r="C121" t="str">
            <v>A</v>
          </cell>
        </row>
        <row r="122">
          <cell r="C122" t="str">
            <v>A</v>
          </cell>
        </row>
        <row r="123">
          <cell r="C123" t="str">
            <v>0</v>
          </cell>
        </row>
        <row r="124">
          <cell r="C124" t="str">
            <v>A</v>
          </cell>
        </row>
        <row r="125">
          <cell r="C125" t="str">
            <v>A</v>
          </cell>
        </row>
        <row r="126">
          <cell r="C126" t="str">
            <v>A</v>
          </cell>
        </row>
        <row r="127">
          <cell r="C127" t="str">
            <v>0</v>
          </cell>
        </row>
        <row r="128">
          <cell r="C128" t="str">
            <v>0</v>
          </cell>
        </row>
        <row r="129">
          <cell r="C129" t="str">
            <v>B</v>
          </cell>
        </row>
        <row r="130">
          <cell r="C130" t="str">
            <v>0</v>
          </cell>
        </row>
        <row r="131">
          <cell r="C131" t="str">
            <v>A</v>
          </cell>
        </row>
        <row r="132">
          <cell r="C132" t="str">
            <v>AB</v>
          </cell>
        </row>
        <row r="133">
          <cell r="C133" t="str">
            <v>A</v>
          </cell>
        </row>
        <row r="134">
          <cell r="C134" t="str">
            <v>A</v>
          </cell>
        </row>
        <row r="135">
          <cell r="C135" t="str">
            <v>0</v>
          </cell>
        </row>
        <row r="136">
          <cell r="C136" t="str">
            <v>B</v>
          </cell>
        </row>
        <row r="137">
          <cell r="C137" t="str">
            <v>0</v>
          </cell>
        </row>
        <row r="138">
          <cell r="C138" t="str">
            <v>0</v>
          </cell>
        </row>
        <row r="139">
          <cell r="C139" t="str">
            <v>A</v>
          </cell>
        </row>
        <row r="140">
          <cell r="C140" t="str">
            <v>A</v>
          </cell>
        </row>
        <row r="141">
          <cell r="C141" t="str">
            <v>A</v>
          </cell>
        </row>
        <row r="142">
          <cell r="C142" t="str">
            <v>0</v>
          </cell>
        </row>
        <row r="143">
          <cell r="C143" t="str">
            <v>B</v>
          </cell>
        </row>
        <row r="144">
          <cell r="C144" t="str">
            <v>AB</v>
          </cell>
        </row>
        <row r="145">
          <cell r="C145" t="str">
            <v>0</v>
          </cell>
        </row>
        <row r="146">
          <cell r="C146" t="str">
            <v>0</v>
          </cell>
        </row>
        <row r="147">
          <cell r="C147" t="str">
            <v>0</v>
          </cell>
        </row>
        <row r="148">
          <cell r="C148" t="str">
            <v>A</v>
          </cell>
        </row>
        <row r="149">
          <cell r="C149" t="str">
            <v>0</v>
          </cell>
        </row>
        <row r="150">
          <cell r="C150" t="str">
            <v>A</v>
          </cell>
        </row>
        <row r="151">
          <cell r="C151" t="str">
            <v>0</v>
          </cell>
        </row>
        <row r="152">
          <cell r="C152" t="str">
            <v>0</v>
          </cell>
        </row>
        <row r="153">
          <cell r="C153" t="str">
            <v>0</v>
          </cell>
        </row>
        <row r="154">
          <cell r="C154" t="str">
            <v>B</v>
          </cell>
        </row>
        <row r="155">
          <cell r="C155" t="str">
            <v>A</v>
          </cell>
        </row>
        <row r="156">
          <cell r="C156" t="str">
            <v>A</v>
          </cell>
        </row>
        <row r="157">
          <cell r="C157" t="str">
            <v>A</v>
          </cell>
        </row>
        <row r="158">
          <cell r="C158" t="str">
            <v>AB</v>
          </cell>
        </row>
        <row r="159">
          <cell r="C159" t="str">
            <v>A</v>
          </cell>
        </row>
        <row r="160">
          <cell r="C160" t="str">
            <v>A</v>
          </cell>
        </row>
        <row r="161">
          <cell r="C161" t="str">
            <v>0</v>
          </cell>
        </row>
        <row r="162">
          <cell r="C162" t="str">
            <v>0</v>
          </cell>
        </row>
        <row r="163">
          <cell r="C163" t="str">
            <v>A</v>
          </cell>
        </row>
        <row r="164">
          <cell r="C164" t="str">
            <v>B</v>
          </cell>
        </row>
        <row r="165">
          <cell r="C165" t="str">
            <v>0</v>
          </cell>
        </row>
        <row r="166">
          <cell r="C166" t="str">
            <v>AB</v>
          </cell>
        </row>
        <row r="167">
          <cell r="C167" t="str">
            <v>0</v>
          </cell>
        </row>
        <row r="168">
          <cell r="C168" t="str">
            <v>0</v>
          </cell>
        </row>
        <row r="169">
          <cell r="C169" t="str">
            <v>A</v>
          </cell>
        </row>
        <row r="170">
          <cell r="C170" t="str">
            <v>A</v>
          </cell>
        </row>
        <row r="171">
          <cell r="C171" t="str">
            <v>0</v>
          </cell>
        </row>
        <row r="172">
          <cell r="C172" t="str">
            <v>0</v>
          </cell>
        </row>
        <row r="173">
          <cell r="C173" t="str">
            <v>A</v>
          </cell>
        </row>
        <row r="174">
          <cell r="C174" t="str">
            <v>A</v>
          </cell>
        </row>
        <row r="175">
          <cell r="C175" t="str">
            <v>0</v>
          </cell>
        </row>
        <row r="176">
          <cell r="C176" t="str">
            <v>A</v>
          </cell>
        </row>
        <row r="177">
          <cell r="C177" t="str">
            <v>A</v>
          </cell>
        </row>
        <row r="178">
          <cell r="C178" t="str">
            <v>A</v>
          </cell>
        </row>
        <row r="179">
          <cell r="C179" t="str">
            <v>0</v>
          </cell>
        </row>
        <row r="180">
          <cell r="C180" t="str">
            <v>0</v>
          </cell>
        </row>
        <row r="181">
          <cell r="C181" t="str">
            <v>0</v>
          </cell>
        </row>
        <row r="182">
          <cell r="C182" t="str">
            <v>AB</v>
          </cell>
        </row>
        <row r="183">
          <cell r="C183" t="str">
            <v>0</v>
          </cell>
        </row>
        <row r="184">
          <cell r="C184" t="str">
            <v>B</v>
          </cell>
        </row>
        <row r="185">
          <cell r="C185" t="str">
            <v>0</v>
          </cell>
        </row>
        <row r="186">
          <cell r="C186" t="str">
            <v>A</v>
          </cell>
        </row>
        <row r="187">
          <cell r="C187" t="str">
            <v>AB</v>
          </cell>
        </row>
        <row r="188">
          <cell r="C188" t="str">
            <v>0</v>
          </cell>
        </row>
        <row r="189">
          <cell r="C189" t="str">
            <v>0</v>
          </cell>
        </row>
        <row r="190">
          <cell r="C190" t="str">
            <v>B</v>
          </cell>
        </row>
        <row r="191">
          <cell r="C191" t="str">
            <v>A</v>
          </cell>
        </row>
        <row r="192">
          <cell r="C192" t="str">
            <v>0</v>
          </cell>
        </row>
        <row r="193">
          <cell r="C193" t="str">
            <v>A</v>
          </cell>
        </row>
        <row r="194">
          <cell r="C194" t="str">
            <v>A</v>
          </cell>
        </row>
        <row r="195">
          <cell r="C195" t="str">
            <v>0</v>
          </cell>
        </row>
        <row r="196">
          <cell r="C196" t="str">
            <v>0</v>
          </cell>
        </row>
        <row r="197">
          <cell r="C197" t="str">
            <v>A</v>
          </cell>
        </row>
        <row r="198">
          <cell r="C198" t="str">
            <v>0</v>
          </cell>
        </row>
        <row r="199">
          <cell r="C199" t="str">
            <v>0</v>
          </cell>
        </row>
        <row r="200">
          <cell r="C200" t="str">
            <v>AB</v>
          </cell>
        </row>
        <row r="201">
          <cell r="C201" t="str">
            <v>A</v>
          </cell>
        </row>
        <row r="202">
          <cell r="C202" t="str">
            <v>0</v>
          </cell>
        </row>
      </sheetData>
      <sheetData sheetId="4"/>
      <sheetData sheetId="5">
        <row r="3">
          <cell r="C3" t="str">
            <v>B</v>
          </cell>
          <cell r="D3" t="str">
            <v>Rh+</v>
          </cell>
        </row>
        <row r="4">
          <cell r="C4" t="str">
            <v>AB</v>
          </cell>
          <cell r="D4" t="str">
            <v>Rh+</v>
          </cell>
        </row>
        <row r="5">
          <cell r="C5" t="str">
            <v>B</v>
          </cell>
          <cell r="D5" t="str">
            <v>Rh+</v>
          </cell>
        </row>
        <row r="6">
          <cell r="C6" t="str">
            <v>B</v>
          </cell>
          <cell r="D6" t="str">
            <v>Rh+</v>
          </cell>
        </row>
        <row r="7">
          <cell r="C7" t="str">
            <v>B</v>
          </cell>
          <cell r="D7" t="str">
            <v>Rh+</v>
          </cell>
        </row>
        <row r="8">
          <cell r="C8" t="str">
            <v>B</v>
          </cell>
          <cell r="D8" t="str">
            <v>Rh+</v>
          </cell>
        </row>
        <row r="9">
          <cell r="C9" t="str">
            <v>A</v>
          </cell>
          <cell r="D9" t="str">
            <v>Rh–</v>
          </cell>
        </row>
        <row r="10">
          <cell r="C10" t="str">
            <v>B</v>
          </cell>
          <cell r="D10" t="str">
            <v>Rh+</v>
          </cell>
        </row>
        <row r="11">
          <cell r="C11" t="str">
            <v>AB</v>
          </cell>
          <cell r="D11" t="str">
            <v>Rh+</v>
          </cell>
        </row>
        <row r="12">
          <cell r="C12" t="str">
            <v>B</v>
          </cell>
          <cell r="D12" t="str">
            <v>Rh+</v>
          </cell>
        </row>
        <row r="13">
          <cell r="C13" t="str">
            <v>A</v>
          </cell>
          <cell r="D13" t="str">
            <v>Rh+</v>
          </cell>
        </row>
        <row r="14">
          <cell r="C14" t="str">
            <v>B</v>
          </cell>
          <cell r="D14" t="str">
            <v>Rh+</v>
          </cell>
        </row>
        <row r="15">
          <cell r="C15" t="str">
            <v>B</v>
          </cell>
          <cell r="D15" t="str">
            <v>Rh+</v>
          </cell>
        </row>
        <row r="16">
          <cell r="C16" t="str">
            <v>0</v>
          </cell>
          <cell r="D16" t="str">
            <v>Rh+</v>
          </cell>
        </row>
        <row r="17">
          <cell r="C17" t="str">
            <v>A</v>
          </cell>
          <cell r="D17" t="str">
            <v>Rh+</v>
          </cell>
        </row>
        <row r="18">
          <cell r="C18" t="str">
            <v>AB</v>
          </cell>
          <cell r="D18" t="str">
            <v>Rh+</v>
          </cell>
        </row>
        <row r="19">
          <cell r="C19" t="str">
            <v>B</v>
          </cell>
          <cell r="D19" t="str">
            <v>Rh+</v>
          </cell>
        </row>
        <row r="20">
          <cell r="C20" t="str">
            <v>B</v>
          </cell>
          <cell r="D20" t="str">
            <v>Rh+</v>
          </cell>
        </row>
        <row r="21">
          <cell r="C21" t="str">
            <v>A</v>
          </cell>
          <cell r="D21" t="str">
            <v>Rh+</v>
          </cell>
        </row>
        <row r="22">
          <cell r="C22" t="str">
            <v>AB</v>
          </cell>
          <cell r="D22" t="str">
            <v>Rh+</v>
          </cell>
        </row>
        <row r="23">
          <cell r="C23" t="str">
            <v>B</v>
          </cell>
          <cell r="D23" t="str">
            <v>Rh+</v>
          </cell>
        </row>
        <row r="24">
          <cell r="C24" t="str">
            <v>B</v>
          </cell>
          <cell r="D24" t="str">
            <v>Rh+</v>
          </cell>
        </row>
        <row r="25">
          <cell r="C25" t="str">
            <v>A</v>
          </cell>
          <cell r="D25" t="str">
            <v>Rh+</v>
          </cell>
        </row>
        <row r="26">
          <cell r="C26" t="str">
            <v>AB</v>
          </cell>
          <cell r="D26" t="str">
            <v>Rh–</v>
          </cell>
        </row>
        <row r="27">
          <cell r="C27" t="str">
            <v>A</v>
          </cell>
          <cell r="D27" t="str">
            <v>Rh–</v>
          </cell>
        </row>
        <row r="28">
          <cell r="C28" t="str">
            <v>AB</v>
          </cell>
          <cell r="D28" t="str">
            <v>Rh+</v>
          </cell>
        </row>
        <row r="29">
          <cell r="C29" t="str">
            <v>B</v>
          </cell>
          <cell r="D29" t="str">
            <v>Rh+</v>
          </cell>
        </row>
        <row r="30">
          <cell r="C30" t="str">
            <v>A</v>
          </cell>
          <cell r="D30" t="str">
            <v>Rh+</v>
          </cell>
        </row>
        <row r="31">
          <cell r="C31" t="str">
            <v>B</v>
          </cell>
          <cell r="D31" t="str">
            <v>Rh+</v>
          </cell>
        </row>
        <row r="32">
          <cell r="C32" t="str">
            <v>AB</v>
          </cell>
          <cell r="D32" t="str">
            <v>Rh+</v>
          </cell>
        </row>
        <row r="33">
          <cell r="C33" t="str">
            <v>B</v>
          </cell>
          <cell r="D33" t="str">
            <v>Rh+</v>
          </cell>
        </row>
        <row r="34">
          <cell r="C34" t="str">
            <v>AB</v>
          </cell>
          <cell r="D34" t="str">
            <v>Rh+</v>
          </cell>
        </row>
        <row r="35">
          <cell r="C35" t="str">
            <v>B</v>
          </cell>
          <cell r="D35" t="str">
            <v>Rh–</v>
          </cell>
        </row>
        <row r="36">
          <cell r="C36" t="str">
            <v>B</v>
          </cell>
          <cell r="D36" t="str">
            <v>Rh+</v>
          </cell>
        </row>
        <row r="37">
          <cell r="C37" t="str">
            <v>B</v>
          </cell>
          <cell r="D37" t="str">
            <v>Rh+</v>
          </cell>
        </row>
        <row r="38">
          <cell r="C38" t="str">
            <v>B</v>
          </cell>
          <cell r="D38" t="str">
            <v>Rh–</v>
          </cell>
        </row>
        <row r="39">
          <cell r="C39" t="str">
            <v>B</v>
          </cell>
          <cell r="D39" t="str">
            <v>Rh+</v>
          </cell>
        </row>
        <row r="40">
          <cell r="C40" t="str">
            <v>B</v>
          </cell>
          <cell r="D40" t="str">
            <v>Rh–</v>
          </cell>
        </row>
        <row r="41">
          <cell r="C41" t="str">
            <v>A</v>
          </cell>
          <cell r="D41" t="str">
            <v>Rh+</v>
          </cell>
        </row>
        <row r="42">
          <cell r="C42" t="str">
            <v>B</v>
          </cell>
          <cell r="D42" t="str">
            <v>Rh+</v>
          </cell>
        </row>
        <row r="43">
          <cell r="C43" t="str">
            <v>B</v>
          </cell>
          <cell r="D43" t="str">
            <v>Rh+</v>
          </cell>
        </row>
        <row r="44">
          <cell r="C44" t="str">
            <v>A</v>
          </cell>
          <cell r="D44" t="str">
            <v>Rh+</v>
          </cell>
        </row>
        <row r="45">
          <cell r="C45" t="str">
            <v>B</v>
          </cell>
          <cell r="D45" t="str">
            <v>Rh+</v>
          </cell>
        </row>
        <row r="46">
          <cell r="C46" t="str">
            <v>AB</v>
          </cell>
          <cell r="D46" t="str">
            <v>Rh+</v>
          </cell>
        </row>
        <row r="47">
          <cell r="C47" t="str">
            <v>B</v>
          </cell>
          <cell r="D47" t="str">
            <v>Rh+</v>
          </cell>
        </row>
        <row r="48">
          <cell r="C48" t="str">
            <v>B</v>
          </cell>
          <cell r="D48" t="str">
            <v>Rh+</v>
          </cell>
        </row>
        <row r="49">
          <cell r="C49" t="str">
            <v>AB</v>
          </cell>
          <cell r="D49" t="str">
            <v>Rh+</v>
          </cell>
        </row>
        <row r="50">
          <cell r="C50" t="str">
            <v>B</v>
          </cell>
          <cell r="D50" t="str">
            <v>Rh+</v>
          </cell>
        </row>
        <row r="51">
          <cell r="C51" t="str">
            <v>B</v>
          </cell>
          <cell r="D51" t="str">
            <v>Rh+</v>
          </cell>
        </row>
        <row r="52">
          <cell r="C52" t="str">
            <v>A</v>
          </cell>
          <cell r="D52" t="str">
            <v>Rh+</v>
          </cell>
        </row>
        <row r="53">
          <cell r="C53" t="str">
            <v>B</v>
          </cell>
          <cell r="D53" t="str">
            <v>Rh+</v>
          </cell>
        </row>
        <row r="54">
          <cell r="C54" t="str">
            <v>B</v>
          </cell>
          <cell r="D54" t="str">
            <v>Rh+</v>
          </cell>
        </row>
        <row r="55">
          <cell r="C55" t="str">
            <v>B</v>
          </cell>
          <cell r="D55" t="str">
            <v>Rh+</v>
          </cell>
        </row>
        <row r="56">
          <cell r="C56" t="str">
            <v>B</v>
          </cell>
          <cell r="D56" t="str">
            <v>Rh–</v>
          </cell>
        </row>
        <row r="57">
          <cell r="C57" t="str">
            <v>B</v>
          </cell>
          <cell r="D57" t="str">
            <v>Rh+</v>
          </cell>
        </row>
        <row r="58">
          <cell r="C58" t="str">
            <v>B</v>
          </cell>
          <cell r="D58" t="str">
            <v>Rh+</v>
          </cell>
        </row>
        <row r="59">
          <cell r="C59" t="str">
            <v>AB</v>
          </cell>
          <cell r="D59" t="str">
            <v>Rh+</v>
          </cell>
        </row>
        <row r="60">
          <cell r="C60" t="str">
            <v>B</v>
          </cell>
          <cell r="D60" t="str">
            <v>Rh+</v>
          </cell>
        </row>
        <row r="61">
          <cell r="C61" t="str">
            <v>AB</v>
          </cell>
          <cell r="D61" t="str">
            <v>Rh+</v>
          </cell>
        </row>
        <row r="62">
          <cell r="C62" t="str">
            <v>B</v>
          </cell>
          <cell r="D62" t="str">
            <v>Rh–</v>
          </cell>
        </row>
        <row r="63">
          <cell r="C63" t="str">
            <v>B</v>
          </cell>
          <cell r="D63" t="str">
            <v>Rh+</v>
          </cell>
        </row>
        <row r="64">
          <cell r="C64" t="str">
            <v>A</v>
          </cell>
          <cell r="D64" t="str">
            <v>Rh+</v>
          </cell>
        </row>
        <row r="65">
          <cell r="C65" t="str">
            <v>0</v>
          </cell>
          <cell r="D65" t="str">
            <v>Rh+</v>
          </cell>
        </row>
        <row r="66">
          <cell r="C66" t="str">
            <v>B</v>
          </cell>
          <cell r="D66" t="str">
            <v>Rh+</v>
          </cell>
        </row>
        <row r="67">
          <cell r="C67" t="str">
            <v>A</v>
          </cell>
          <cell r="D67" t="str">
            <v>Rh+</v>
          </cell>
        </row>
        <row r="68">
          <cell r="C68" t="str">
            <v>B</v>
          </cell>
          <cell r="D68" t="str">
            <v>Rh+</v>
          </cell>
        </row>
        <row r="69">
          <cell r="C69" t="str">
            <v>B</v>
          </cell>
          <cell r="D69" t="str">
            <v>Rh–</v>
          </cell>
        </row>
        <row r="70">
          <cell r="C70" t="str">
            <v>B</v>
          </cell>
          <cell r="D70" t="str">
            <v>Rh+</v>
          </cell>
        </row>
        <row r="71">
          <cell r="C71" t="str">
            <v>B</v>
          </cell>
          <cell r="D71" t="str">
            <v>Rh+</v>
          </cell>
        </row>
        <row r="72">
          <cell r="C72" t="str">
            <v>B</v>
          </cell>
          <cell r="D72" t="str">
            <v>Rh+</v>
          </cell>
        </row>
        <row r="73">
          <cell r="C73" t="str">
            <v>B</v>
          </cell>
          <cell r="D73" t="str">
            <v>Rh+</v>
          </cell>
        </row>
        <row r="74">
          <cell r="C74" t="str">
            <v>A</v>
          </cell>
          <cell r="D74" t="str">
            <v>Rh+</v>
          </cell>
        </row>
        <row r="75">
          <cell r="C75" t="str">
            <v>A</v>
          </cell>
          <cell r="D75" t="str">
            <v>Rh+</v>
          </cell>
        </row>
        <row r="76">
          <cell r="C76" t="str">
            <v>B</v>
          </cell>
          <cell r="D76" t="str">
            <v>Rh+</v>
          </cell>
        </row>
        <row r="77">
          <cell r="C77" t="str">
            <v>A</v>
          </cell>
          <cell r="D77" t="str">
            <v>Rh+</v>
          </cell>
        </row>
        <row r="78">
          <cell r="C78" t="str">
            <v>0</v>
          </cell>
          <cell r="D78" t="str">
            <v>Rh+</v>
          </cell>
        </row>
        <row r="79">
          <cell r="C79" t="str">
            <v>B</v>
          </cell>
          <cell r="D79" t="str">
            <v>Rh+</v>
          </cell>
        </row>
        <row r="80">
          <cell r="C80" t="str">
            <v>AB</v>
          </cell>
          <cell r="D80" t="str">
            <v>Rh+</v>
          </cell>
        </row>
        <row r="81">
          <cell r="C81" t="str">
            <v>B</v>
          </cell>
          <cell r="D81" t="str">
            <v>Rh+</v>
          </cell>
        </row>
        <row r="82">
          <cell r="C82" t="str">
            <v>B</v>
          </cell>
          <cell r="D82" t="str">
            <v>Rh+</v>
          </cell>
        </row>
        <row r="83">
          <cell r="C83" t="str">
            <v>B</v>
          </cell>
          <cell r="D83" t="str">
            <v>Rh+</v>
          </cell>
        </row>
        <row r="84">
          <cell r="C84" t="str">
            <v>A</v>
          </cell>
          <cell r="D84" t="str">
            <v>Rh+</v>
          </cell>
        </row>
        <row r="85">
          <cell r="C85" t="str">
            <v>B</v>
          </cell>
          <cell r="D85" t="str">
            <v>Rh+</v>
          </cell>
        </row>
        <row r="86">
          <cell r="C86" t="str">
            <v>AB</v>
          </cell>
          <cell r="D86" t="str">
            <v>Rh+</v>
          </cell>
        </row>
        <row r="87">
          <cell r="C87" t="str">
            <v>A</v>
          </cell>
          <cell r="D87" t="str">
            <v>Rh+</v>
          </cell>
        </row>
        <row r="88">
          <cell r="C88" t="str">
            <v>B</v>
          </cell>
          <cell r="D88" t="str">
            <v>Rh+</v>
          </cell>
        </row>
        <row r="89">
          <cell r="C89" t="str">
            <v>B</v>
          </cell>
          <cell r="D89" t="str">
            <v>Rh–</v>
          </cell>
        </row>
        <row r="90">
          <cell r="C90" t="str">
            <v>AB</v>
          </cell>
          <cell r="D90" t="str">
            <v>Rh+</v>
          </cell>
        </row>
        <row r="91">
          <cell r="C91" t="str">
            <v>A</v>
          </cell>
          <cell r="D91" t="str">
            <v>Rh–</v>
          </cell>
        </row>
        <row r="92">
          <cell r="C92" t="str">
            <v>AB</v>
          </cell>
          <cell r="D92" t="str">
            <v>Rh+</v>
          </cell>
        </row>
        <row r="93">
          <cell r="C93" t="str">
            <v>B</v>
          </cell>
          <cell r="D93" t="str">
            <v>Rh+</v>
          </cell>
        </row>
        <row r="94">
          <cell r="C94" t="str">
            <v>B</v>
          </cell>
          <cell r="D94" t="str">
            <v>Rh+</v>
          </cell>
        </row>
        <row r="95">
          <cell r="C95" t="str">
            <v>B</v>
          </cell>
          <cell r="D95" t="str">
            <v>Rh+</v>
          </cell>
        </row>
        <row r="96">
          <cell r="C96" t="str">
            <v>A</v>
          </cell>
          <cell r="D96" t="str">
            <v>Rh+</v>
          </cell>
        </row>
        <row r="97">
          <cell r="C97" t="str">
            <v>B</v>
          </cell>
          <cell r="D97" t="str">
            <v>Rh+</v>
          </cell>
        </row>
        <row r="98">
          <cell r="C98" t="str">
            <v>B</v>
          </cell>
          <cell r="D98" t="str">
            <v>Rh–</v>
          </cell>
        </row>
        <row r="99">
          <cell r="C99" t="str">
            <v>A</v>
          </cell>
          <cell r="D99" t="str">
            <v>Rh+</v>
          </cell>
        </row>
        <row r="100">
          <cell r="C100" t="str">
            <v>AB</v>
          </cell>
          <cell r="D100" t="str">
            <v>Rh+</v>
          </cell>
        </row>
        <row r="101">
          <cell r="C101" t="str">
            <v>0</v>
          </cell>
          <cell r="D101" t="str">
            <v>Rh+</v>
          </cell>
        </row>
        <row r="102">
          <cell r="C102" t="str">
            <v>B</v>
          </cell>
          <cell r="D102" t="str">
            <v>Rh+</v>
          </cell>
        </row>
        <row r="103">
          <cell r="C103" t="str">
            <v>B</v>
          </cell>
          <cell r="D103" t="str">
            <v>Rh+</v>
          </cell>
        </row>
        <row r="104">
          <cell r="C104" t="str">
            <v>B</v>
          </cell>
          <cell r="D104" t="str">
            <v>Rh+</v>
          </cell>
        </row>
        <row r="105">
          <cell r="C105" t="str">
            <v>B</v>
          </cell>
          <cell r="D105" t="str">
            <v>Rh+</v>
          </cell>
        </row>
        <row r="106">
          <cell r="C106" t="str">
            <v>B</v>
          </cell>
          <cell r="D106" t="str">
            <v>Rh–</v>
          </cell>
        </row>
        <row r="107">
          <cell r="C107" t="str">
            <v>B</v>
          </cell>
          <cell r="D107" t="str">
            <v>Rh+</v>
          </cell>
        </row>
        <row r="108">
          <cell r="C108" t="str">
            <v>B</v>
          </cell>
          <cell r="D108" t="str">
            <v>Rh+</v>
          </cell>
        </row>
        <row r="109">
          <cell r="C109" t="str">
            <v>B</v>
          </cell>
          <cell r="D109" t="str">
            <v>Rh+</v>
          </cell>
        </row>
        <row r="110">
          <cell r="C110" t="str">
            <v>0</v>
          </cell>
          <cell r="D110" t="str">
            <v>Rh+</v>
          </cell>
        </row>
        <row r="111">
          <cell r="C111" t="str">
            <v>B</v>
          </cell>
          <cell r="D111" t="str">
            <v>Rh–</v>
          </cell>
        </row>
        <row r="112">
          <cell r="C112" t="str">
            <v>AB</v>
          </cell>
          <cell r="D112" t="str">
            <v>Rh+</v>
          </cell>
        </row>
        <row r="113">
          <cell r="C113" t="str">
            <v>B</v>
          </cell>
          <cell r="D113" t="str">
            <v>Rh–</v>
          </cell>
        </row>
        <row r="114">
          <cell r="C114" t="str">
            <v>AB</v>
          </cell>
          <cell r="D114" t="str">
            <v>Rh+</v>
          </cell>
        </row>
        <row r="115">
          <cell r="C115" t="str">
            <v>B</v>
          </cell>
          <cell r="D115" t="str">
            <v>Rh+</v>
          </cell>
        </row>
        <row r="116">
          <cell r="C116" t="str">
            <v>B</v>
          </cell>
          <cell r="D116" t="str">
            <v>Rh+</v>
          </cell>
        </row>
        <row r="117">
          <cell r="C117" t="str">
            <v>AB</v>
          </cell>
          <cell r="D117" t="str">
            <v>Rh+</v>
          </cell>
        </row>
        <row r="118">
          <cell r="C118" t="str">
            <v>B</v>
          </cell>
          <cell r="D118" t="str">
            <v>Rh+</v>
          </cell>
        </row>
        <row r="119">
          <cell r="C119" t="str">
            <v>B</v>
          </cell>
          <cell r="D119" t="str">
            <v>Rh+</v>
          </cell>
        </row>
        <row r="120">
          <cell r="C120" t="str">
            <v>B</v>
          </cell>
          <cell r="D120" t="str">
            <v>Rh+</v>
          </cell>
        </row>
        <row r="121">
          <cell r="C121" t="str">
            <v>B</v>
          </cell>
          <cell r="D121" t="str">
            <v>Rh–</v>
          </cell>
        </row>
        <row r="122">
          <cell r="C122" t="str">
            <v>A</v>
          </cell>
          <cell r="D122" t="str">
            <v>Rh+</v>
          </cell>
        </row>
        <row r="123">
          <cell r="C123" t="str">
            <v>B</v>
          </cell>
          <cell r="D123" t="str">
            <v>Rh+</v>
          </cell>
        </row>
        <row r="124">
          <cell r="C124" t="str">
            <v>AB</v>
          </cell>
          <cell r="D124" t="str">
            <v>Rh+</v>
          </cell>
        </row>
        <row r="125">
          <cell r="C125" t="str">
            <v>B</v>
          </cell>
          <cell r="D125" t="str">
            <v>Rh+</v>
          </cell>
        </row>
        <row r="126">
          <cell r="C126" t="str">
            <v>AB</v>
          </cell>
          <cell r="D126" t="str">
            <v>Rh+</v>
          </cell>
        </row>
        <row r="127">
          <cell r="C127" t="str">
            <v>A</v>
          </cell>
          <cell r="D127" t="str">
            <v>Rh+</v>
          </cell>
        </row>
        <row r="128">
          <cell r="C128" t="str">
            <v>B</v>
          </cell>
          <cell r="D128" t="str">
            <v>Rh+</v>
          </cell>
        </row>
        <row r="129">
          <cell r="C129" t="str">
            <v>B</v>
          </cell>
          <cell r="D129" t="str">
            <v>Rh+</v>
          </cell>
        </row>
        <row r="130">
          <cell r="C130" t="str">
            <v>B</v>
          </cell>
          <cell r="D130" t="str">
            <v>Rh+</v>
          </cell>
        </row>
        <row r="131">
          <cell r="C131" t="str">
            <v>AB</v>
          </cell>
          <cell r="D131" t="str">
            <v>Rh–</v>
          </cell>
        </row>
        <row r="132">
          <cell r="C132" t="str">
            <v>B</v>
          </cell>
          <cell r="D132" t="str">
            <v>Rh–</v>
          </cell>
        </row>
        <row r="133">
          <cell r="C133" t="str">
            <v>B</v>
          </cell>
          <cell r="D133" t="str">
            <v>Rh+</v>
          </cell>
        </row>
        <row r="134">
          <cell r="C134" t="str">
            <v>B</v>
          </cell>
          <cell r="D134" t="str">
            <v>Rh+</v>
          </cell>
        </row>
        <row r="135">
          <cell r="C135" t="str">
            <v>A</v>
          </cell>
          <cell r="D135" t="str">
            <v>Rh+</v>
          </cell>
        </row>
        <row r="136">
          <cell r="C136" t="str">
            <v>B</v>
          </cell>
          <cell r="D136" t="str">
            <v>Rh+</v>
          </cell>
        </row>
        <row r="137">
          <cell r="C137" t="str">
            <v>B</v>
          </cell>
          <cell r="D137" t="str">
            <v>Rh–</v>
          </cell>
        </row>
        <row r="138">
          <cell r="C138" t="str">
            <v>B</v>
          </cell>
          <cell r="D138" t="str">
            <v>Rh+</v>
          </cell>
        </row>
        <row r="139">
          <cell r="C139" t="str">
            <v>B</v>
          </cell>
          <cell r="D139" t="str">
            <v>Rh+</v>
          </cell>
        </row>
        <row r="140">
          <cell r="C140" t="str">
            <v>B</v>
          </cell>
          <cell r="D140" t="str">
            <v>Rh+</v>
          </cell>
        </row>
        <row r="141">
          <cell r="C141" t="str">
            <v>A</v>
          </cell>
          <cell r="D141" t="str">
            <v>Rh+</v>
          </cell>
        </row>
        <row r="142">
          <cell r="C142" t="str">
            <v>B</v>
          </cell>
          <cell r="D142" t="str">
            <v>Rh+</v>
          </cell>
        </row>
        <row r="143">
          <cell r="C143" t="str">
            <v>B</v>
          </cell>
          <cell r="D143" t="str">
            <v>Rh+</v>
          </cell>
        </row>
        <row r="144">
          <cell r="C144" t="str">
            <v>B</v>
          </cell>
          <cell r="D144" t="str">
            <v>Rh+</v>
          </cell>
        </row>
        <row r="145">
          <cell r="C145" t="str">
            <v>B</v>
          </cell>
          <cell r="D145" t="str">
            <v>Rh+</v>
          </cell>
        </row>
        <row r="146">
          <cell r="C146" t="str">
            <v>B</v>
          </cell>
          <cell r="D146" t="str">
            <v>Rh+</v>
          </cell>
        </row>
        <row r="147">
          <cell r="C147" t="str">
            <v>B</v>
          </cell>
          <cell r="D147" t="str">
            <v>Rh–</v>
          </cell>
        </row>
        <row r="148">
          <cell r="C148" t="str">
            <v>AB</v>
          </cell>
          <cell r="D148" t="str">
            <v>Rh+</v>
          </cell>
        </row>
        <row r="149">
          <cell r="C149" t="str">
            <v>B</v>
          </cell>
          <cell r="D149" t="str">
            <v>Rh+</v>
          </cell>
        </row>
        <row r="150">
          <cell r="C150" t="str">
            <v>B</v>
          </cell>
          <cell r="D150" t="str">
            <v>Rh+</v>
          </cell>
        </row>
        <row r="151">
          <cell r="C151" t="str">
            <v>AB</v>
          </cell>
          <cell r="D151" t="str">
            <v>Rh+</v>
          </cell>
        </row>
        <row r="152">
          <cell r="C152" t="str">
            <v>B</v>
          </cell>
          <cell r="D152" t="str">
            <v>Rh–</v>
          </cell>
        </row>
        <row r="153">
          <cell r="C153" t="str">
            <v>B</v>
          </cell>
          <cell r="D153" t="str">
            <v>Rh+</v>
          </cell>
        </row>
        <row r="154">
          <cell r="C154" t="str">
            <v>B</v>
          </cell>
          <cell r="D154" t="str">
            <v>Rh+</v>
          </cell>
        </row>
        <row r="155">
          <cell r="C155" t="str">
            <v>B</v>
          </cell>
          <cell r="D155" t="str">
            <v>Rh+</v>
          </cell>
        </row>
        <row r="156">
          <cell r="C156" t="str">
            <v>B</v>
          </cell>
          <cell r="D156" t="str">
            <v>Rh+</v>
          </cell>
        </row>
        <row r="157">
          <cell r="C157" t="str">
            <v>A</v>
          </cell>
          <cell r="D157" t="str">
            <v>Rh+</v>
          </cell>
        </row>
        <row r="158">
          <cell r="C158" t="str">
            <v>B</v>
          </cell>
          <cell r="D158" t="str">
            <v>Rh–</v>
          </cell>
        </row>
        <row r="159">
          <cell r="C159" t="str">
            <v>B</v>
          </cell>
          <cell r="D159" t="str">
            <v>Rh+</v>
          </cell>
        </row>
        <row r="160">
          <cell r="C160" t="str">
            <v>A</v>
          </cell>
          <cell r="D160" t="str">
            <v>Rh–</v>
          </cell>
        </row>
        <row r="161">
          <cell r="C161" t="str">
            <v>B</v>
          </cell>
          <cell r="D161" t="str">
            <v>Rh+</v>
          </cell>
        </row>
        <row r="162">
          <cell r="C162" t="str">
            <v>B</v>
          </cell>
          <cell r="D162" t="str">
            <v>Rh+</v>
          </cell>
        </row>
        <row r="163">
          <cell r="C163" t="str">
            <v>B</v>
          </cell>
          <cell r="D163" t="str">
            <v>Rh+</v>
          </cell>
        </row>
        <row r="164">
          <cell r="C164" t="str">
            <v>AB</v>
          </cell>
          <cell r="D164" t="str">
            <v>Rh+</v>
          </cell>
        </row>
        <row r="165">
          <cell r="C165" t="str">
            <v>B</v>
          </cell>
          <cell r="D165" t="str">
            <v>Rh+</v>
          </cell>
        </row>
        <row r="166">
          <cell r="C166" t="str">
            <v>B</v>
          </cell>
          <cell r="D166" t="str">
            <v>Rh+</v>
          </cell>
        </row>
        <row r="167">
          <cell r="C167" t="str">
            <v>B</v>
          </cell>
          <cell r="D167" t="str">
            <v>Rh+</v>
          </cell>
        </row>
        <row r="168">
          <cell r="C168" t="str">
            <v>B</v>
          </cell>
          <cell r="D168" t="str">
            <v>Rh+</v>
          </cell>
        </row>
        <row r="169">
          <cell r="C169" t="str">
            <v>AB</v>
          </cell>
          <cell r="D169" t="str">
            <v>Rh+</v>
          </cell>
        </row>
        <row r="170">
          <cell r="C170" t="str">
            <v>AB</v>
          </cell>
          <cell r="D170" t="str">
            <v>Rh+</v>
          </cell>
        </row>
        <row r="171">
          <cell r="C171" t="str">
            <v>A</v>
          </cell>
          <cell r="D171" t="str">
            <v>Rh+</v>
          </cell>
        </row>
        <row r="172">
          <cell r="C172" t="str">
            <v>B</v>
          </cell>
          <cell r="D172" t="str">
            <v>Rh+</v>
          </cell>
        </row>
        <row r="173">
          <cell r="C173" t="str">
            <v>A</v>
          </cell>
          <cell r="D173" t="str">
            <v>Rh+</v>
          </cell>
        </row>
        <row r="174">
          <cell r="C174" t="str">
            <v>AB</v>
          </cell>
          <cell r="D174" t="str">
            <v>Rh–</v>
          </cell>
        </row>
        <row r="175">
          <cell r="C175" t="str">
            <v>A</v>
          </cell>
          <cell r="D175" t="str">
            <v>Rh+</v>
          </cell>
        </row>
        <row r="176">
          <cell r="C176" t="str">
            <v>AB</v>
          </cell>
          <cell r="D176" t="str">
            <v>Rh+</v>
          </cell>
        </row>
        <row r="177">
          <cell r="C177" t="str">
            <v>B</v>
          </cell>
          <cell r="D177" t="str">
            <v>Rh+</v>
          </cell>
        </row>
        <row r="178">
          <cell r="C178" t="str">
            <v>B</v>
          </cell>
          <cell r="D178" t="str">
            <v>Rh+</v>
          </cell>
        </row>
        <row r="179">
          <cell r="C179" t="str">
            <v>B</v>
          </cell>
          <cell r="D179" t="str">
            <v>Rh+</v>
          </cell>
        </row>
        <row r="180">
          <cell r="C180" t="str">
            <v>AB</v>
          </cell>
          <cell r="D180" t="str">
            <v>Rh+</v>
          </cell>
        </row>
        <row r="181">
          <cell r="C181" t="str">
            <v>B</v>
          </cell>
          <cell r="D181" t="str">
            <v>Rh+</v>
          </cell>
        </row>
        <row r="182">
          <cell r="C182" t="str">
            <v>B</v>
          </cell>
          <cell r="D182" t="str">
            <v>Rh+</v>
          </cell>
        </row>
        <row r="183">
          <cell r="C183" t="str">
            <v>B</v>
          </cell>
          <cell r="D183" t="str">
            <v>Rh+</v>
          </cell>
        </row>
        <row r="184">
          <cell r="C184" t="str">
            <v>0</v>
          </cell>
          <cell r="D184" t="str">
            <v>Rh+</v>
          </cell>
        </row>
        <row r="185">
          <cell r="C185" t="str">
            <v>AB</v>
          </cell>
          <cell r="D185" t="str">
            <v>Rh+</v>
          </cell>
        </row>
        <row r="186">
          <cell r="C186" t="str">
            <v>B</v>
          </cell>
          <cell r="D186" t="str">
            <v>Rh+</v>
          </cell>
        </row>
        <row r="187">
          <cell r="C187" t="str">
            <v>B</v>
          </cell>
          <cell r="D187" t="str">
            <v>Rh+</v>
          </cell>
        </row>
        <row r="188">
          <cell r="C188" t="str">
            <v>B</v>
          </cell>
          <cell r="D188" t="str">
            <v>Rh+</v>
          </cell>
        </row>
        <row r="189">
          <cell r="C189" t="str">
            <v>AB</v>
          </cell>
          <cell r="D189" t="str">
            <v>Rh+</v>
          </cell>
        </row>
        <row r="190">
          <cell r="C190" t="str">
            <v>AB</v>
          </cell>
          <cell r="D190" t="str">
            <v>Rh+</v>
          </cell>
        </row>
        <row r="191">
          <cell r="C191" t="str">
            <v>B</v>
          </cell>
          <cell r="D191" t="str">
            <v>Rh+</v>
          </cell>
        </row>
        <row r="192">
          <cell r="C192" t="str">
            <v>AB</v>
          </cell>
          <cell r="D192" t="str">
            <v>Rh–</v>
          </cell>
        </row>
        <row r="193">
          <cell r="C193" t="str">
            <v>AB</v>
          </cell>
          <cell r="D193" t="str">
            <v>Rh+</v>
          </cell>
        </row>
        <row r="194">
          <cell r="C194" t="str">
            <v>B</v>
          </cell>
          <cell r="D194" t="str">
            <v>Rh+</v>
          </cell>
        </row>
        <row r="195">
          <cell r="C195" t="str">
            <v>B</v>
          </cell>
          <cell r="D195" t="str">
            <v>Rh+</v>
          </cell>
        </row>
        <row r="196">
          <cell r="C196" t="str">
            <v>B</v>
          </cell>
          <cell r="D196" t="str">
            <v>Rh+</v>
          </cell>
        </row>
        <row r="197">
          <cell r="C197" t="str">
            <v>A</v>
          </cell>
          <cell r="D197" t="str">
            <v>Rh+</v>
          </cell>
        </row>
        <row r="198">
          <cell r="C198" t="str">
            <v>B</v>
          </cell>
          <cell r="D198" t="str">
            <v>Rh+</v>
          </cell>
        </row>
        <row r="199">
          <cell r="C199" t="str">
            <v>B</v>
          </cell>
          <cell r="D199" t="str">
            <v>Rh–</v>
          </cell>
        </row>
        <row r="200">
          <cell r="C200" t="str">
            <v>AB</v>
          </cell>
          <cell r="D200" t="str">
            <v>Rh+</v>
          </cell>
        </row>
        <row r="201">
          <cell r="C201" t="str">
            <v>B</v>
          </cell>
          <cell r="D201" t="str">
            <v>Rh+</v>
          </cell>
        </row>
        <row r="202">
          <cell r="C202" t="str">
            <v>A</v>
          </cell>
          <cell r="D202" t="str">
            <v>Rh–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combin"/>
      <sheetName val="combin.m"/>
      <sheetName val="th. vert. param"/>
      <sheetName val="th. vert. param.m"/>
      <sheetName val="punktschätzung"/>
      <sheetName val="punktschätzung.m"/>
      <sheetName val="norm vert"/>
      <sheetName val="norm vert.m"/>
      <sheetName val="t vert"/>
      <sheetName val="t vert.m"/>
      <sheetName val="Wilcoxon"/>
      <sheetName val="Wilcoxon.m"/>
      <sheetName val="MannWhitney"/>
      <sheetName val="MannWhitney.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szorzótábla.f"/>
      <sheetName val="szorzótábla.m"/>
      <sheetName val="lin.f"/>
      <sheetName val="lin.m"/>
      <sheetName val="exp.f"/>
      <sheetName val="exp.m"/>
      <sheetName val="hatv.f"/>
      <sheetName val="hatv.m"/>
      <sheetName val="mikroszkóp.f"/>
      <sheetName val="mikroszkóp.m"/>
      <sheetName val="exam like.f"/>
      <sheetName val="exam like.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10</v>
          </cell>
        </row>
        <row r="3">
          <cell r="A3">
            <v>9</v>
          </cell>
        </row>
        <row r="4">
          <cell r="A4">
            <v>9</v>
          </cell>
        </row>
        <row r="5">
          <cell r="A5">
            <v>8</v>
          </cell>
        </row>
        <row r="6">
          <cell r="A6">
            <v>10</v>
          </cell>
        </row>
        <row r="7">
          <cell r="A7">
            <v>9</v>
          </cell>
        </row>
        <row r="8">
          <cell r="A8">
            <v>9</v>
          </cell>
        </row>
        <row r="9">
          <cell r="A9">
            <v>10</v>
          </cell>
        </row>
        <row r="10">
          <cell r="A10">
            <v>10</v>
          </cell>
        </row>
        <row r="11">
          <cell r="A11">
            <v>7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6</v>
          </cell>
        </row>
        <row r="18">
          <cell r="A18">
            <v>10</v>
          </cell>
        </row>
        <row r="19">
          <cell r="A19">
            <v>9</v>
          </cell>
        </row>
        <row r="20">
          <cell r="A20">
            <v>9</v>
          </cell>
        </row>
        <row r="21">
          <cell r="A21">
            <v>8</v>
          </cell>
        </row>
        <row r="22">
          <cell r="A22">
            <v>8</v>
          </cell>
        </row>
        <row r="23">
          <cell r="A23">
            <v>11</v>
          </cell>
        </row>
        <row r="24">
          <cell r="A24">
            <v>9</v>
          </cell>
        </row>
        <row r="25">
          <cell r="A25">
            <v>11</v>
          </cell>
        </row>
        <row r="26">
          <cell r="A26">
            <v>8</v>
          </cell>
        </row>
        <row r="27">
          <cell r="A27">
            <v>10</v>
          </cell>
        </row>
        <row r="28">
          <cell r="A28">
            <v>9</v>
          </cell>
        </row>
        <row r="29">
          <cell r="A29">
            <v>9</v>
          </cell>
        </row>
        <row r="30">
          <cell r="A30">
            <v>10</v>
          </cell>
        </row>
        <row r="31">
          <cell r="A31">
            <v>10</v>
          </cell>
        </row>
        <row r="32">
          <cell r="A32">
            <v>7</v>
          </cell>
        </row>
        <row r="33">
          <cell r="A33">
            <v>11</v>
          </cell>
        </row>
        <row r="34">
          <cell r="A34">
            <v>12</v>
          </cell>
        </row>
        <row r="35">
          <cell r="A35">
            <v>11</v>
          </cell>
        </row>
        <row r="36">
          <cell r="A36">
            <v>12</v>
          </cell>
        </row>
        <row r="37">
          <cell r="A37">
            <v>13</v>
          </cell>
        </row>
        <row r="38">
          <cell r="A38">
            <v>6</v>
          </cell>
        </row>
        <row r="39">
          <cell r="A39">
            <v>10</v>
          </cell>
        </row>
        <row r="40">
          <cell r="A40">
            <v>9</v>
          </cell>
        </row>
        <row r="41">
          <cell r="A41">
            <v>9</v>
          </cell>
        </row>
        <row r="42">
          <cell r="A42">
            <v>11</v>
          </cell>
        </row>
        <row r="43">
          <cell r="A43">
            <v>8</v>
          </cell>
        </row>
        <row r="44">
          <cell r="A44">
            <v>8</v>
          </cell>
        </row>
        <row r="45">
          <cell r="A45">
            <v>7</v>
          </cell>
        </row>
        <row r="46">
          <cell r="A46">
            <v>7</v>
          </cell>
        </row>
        <row r="47">
          <cell r="A47">
            <v>8</v>
          </cell>
        </row>
        <row r="48">
          <cell r="A48">
            <v>14</v>
          </cell>
        </row>
        <row r="49">
          <cell r="A49">
            <v>8</v>
          </cell>
        </row>
        <row r="50">
          <cell r="A50">
            <v>9</v>
          </cell>
        </row>
        <row r="51">
          <cell r="A51">
            <v>8</v>
          </cell>
        </row>
      </sheetData>
      <sheetData sheetId="11"/>
      <sheetData sheetId="12">
        <row r="4">
          <cell r="E4">
            <v>4.1100000000000003</v>
          </cell>
        </row>
        <row r="5">
          <cell r="E5">
            <v>4.05</v>
          </cell>
        </row>
        <row r="6">
          <cell r="E6">
            <v>3.88</v>
          </cell>
        </row>
        <row r="7">
          <cell r="E7">
            <v>3.03</v>
          </cell>
        </row>
        <row r="8">
          <cell r="E8">
            <v>3.41</v>
          </cell>
        </row>
        <row r="9">
          <cell r="E9">
            <v>3.96</v>
          </cell>
        </row>
        <row r="10">
          <cell r="E10">
            <v>5.18</v>
          </cell>
        </row>
        <row r="11">
          <cell r="E11">
            <v>5.2</v>
          </cell>
        </row>
        <row r="12">
          <cell r="E12">
            <v>3.15</v>
          </cell>
        </row>
        <row r="13">
          <cell r="E13">
            <v>3.22</v>
          </cell>
        </row>
        <row r="14">
          <cell r="E14">
            <v>5.58</v>
          </cell>
        </row>
        <row r="15">
          <cell r="E15">
            <v>4.53</v>
          </cell>
        </row>
        <row r="16">
          <cell r="E16">
            <v>4.62</v>
          </cell>
        </row>
        <row r="17">
          <cell r="E17">
            <v>5.36</v>
          </cell>
        </row>
        <row r="18">
          <cell r="E18">
            <v>4.0599999999999996</v>
          </cell>
        </row>
        <row r="19">
          <cell r="E19">
            <v>4.04</v>
          </cell>
        </row>
        <row r="20">
          <cell r="E20">
            <v>5.1100000000000003</v>
          </cell>
        </row>
        <row r="21">
          <cell r="E21">
            <v>3.28</v>
          </cell>
        </row>
        <row r="22">
          <cell r="E22">
            <v>4.18</v>
          </cell>
        </row>
        <row r="23">
          <cell r="E23">
            <v>4.3</v>
          </cell>
        </row>
        <row r="24">
          <cell r="E24">
            <v>3.14</v>
          </cell>
        </row>
        <row r="25">
          <cell r="E25">
            <v>4.6100000000000003</v>
          </cell>
        </row>
        <row r="26">
          <cell r="E26">
            <v>4.66</v>
          </cell>
        </row>
        <row r="27">
          <cell r="E27">
            <v>5.62</v>
          </cell>
        </row>
        <row r="28">
          <cell r="E28">
            <v>5.38</v>
          </cell>
        </row>
        <row r="29">
          <cell r="E29">
            <v>5.52</v>
          </cell>
        </row>
        <row r="30">
          <cell r="E30">
            <v>3.98</v>
          </cell>
        </row>
        <row r="31">
          <cell r="E31">
            <v>5.2</v>
          </cell>
        </row>
        <row r="32">
          <cell r="E32">
            <v>3.95</v>
          </cell>
        </row>
        <row r="33">
          <cell r="E33">
            <v>4.3899999999999997</v>
          </cell>
        </row>
        <row r="34">
          <cell r="E34">
            <v>4.6500000000000004</v>
          </cell>
        </row>
        <row r="35">
          <cell r="E35">
            <v>3.72</v>
          </cell>
        </row>
        <row r="36">
          <cell r="E36">
            <v>4.3499999999999996</v>
          </cell>
        </row>
        <row r="37">
          <cell r="E37">
            <v>2.4700000000000002</v>
          </cell>
        </row>
        <row r="38">
          <cell r="E38">
            <v>5.97</v>
          </cell>
        </row>
        <row r="39">
          <cell r="E39">
            <v>4.24</v>
          </cell>
        </row>
        <row r="40">
          <cell r="E40">
            <v>3.94</v>
          </cell>
        </row>
        <row r="41">
          <cell r="E41">
            <v>2.87</v>
          </cell>
        </row>
        <row r="42">
          <cell r="E42">
            <v>5.33</v>
          </cell>
        </row>
        <row r="43">
          <cell r="E43">
            <v>4.29</v>
          </cell>
        </row>
        <row r="44">
          <cell r="E44">
            <v>4.99</v>
          </cell>
        </row>
        <row r="45">
          <cell r="E45">
            <v>5.5</v>
          </cell>
        </row>
        <row r="46">
          <cell r="E46">
            <v>4.78</v>
          </cell>
        </row>
        <row r="47">
          <cell r="E47">
            <v>4.9000000000000004</v>
          </cell>
        </row>
        <row r="48">
          <cell r="E48">
            <v>2.87</v>
          </cell>
        </row>
        <row r="49">
          <cell r="E49">
            <v>5.37</v>
          </cell>
        </row>
        <row r="50">
          <cell r="E50">
            <v>4.38</v>
          </cell>
        </row>
        <row r="51">
          <cell r="E51">
            <v>3.97</v>
          </cell>
        </row>
        <row r="52">
          <cell r="E52">
            <v>3.06</v>
          </cell>
        </row>
        <row r="53">
          <cell r="E53">
            <v>4.6100000000000003</v>
          </cell>
        </row>
        <row r="54">
          <cell r="E54">
            <v>4.01</v>
          </cell>
        </row>
        <row r="55">
          <cell r="E55">
            <v>5.23</v>
          </cell>
        </row>
        <row r="56">
          <cell r="E56">
            <v>4.13</v>
          </cell>
        </row>
        <row r="57">
          <cell r="E57">
            <v>3.51</v>
          </cell>
        </row>
        <row r="58">
          <cell r="E58">
            <v>5.08</v>
          </cell>
        </row>
        <row r="59">
          <cell r="E59">
            <v>4.8899999999999997</v>
          </cell>
        </row>
        <row r="60">
          <cell r="E60">
            <v>4.5599999999999996</v>
          </cell>
        </row>
        <row r="61">
          <cell r="E61">
            <v>4.5</v>
          </cell>
        </row>
        <row r="62">
          <cell r="E62">
            <v>5.44</v>
          </cell>
        </row>
        <row r="63">
          <cell r="E63">
            <v>5.04</v>
          </cell>
        </row>
        <row r="64">
          <cell r="E64">
            <v>4.93</v>
          </cell>
        </row>
        <row r="65">
          <cell r="E65">
            <v>3.49</v>
          </cell>
        </row>
        <row r="66">
          <cell r="E66">
            <v>4.3899999999999997</v>
          </cell>
        </row>
        <row r="67">
          <cell r="E67">
            <v>5.22</v>
          </cell>
        </row>
        <row r="68">
          <cell r="E68">
            <v>4.25</v>
          </cell>
        </row>
        <row r="69">
          <cell r="E69">
            <v>3.08</v>
          </cell>
        </row>
        <row r="70">
          <cell r="E70">
            <v>5.01</v>
          </cell>
        </row>
        <row r="71">
          <cell r="E71">
            <v>5.46</v>
          </cell>
        </row>
        <row r="72">
          <cell r="E72">
            <v>4.43</v>
          </cell>
        </row>
        <row r="73">
          <cell r="E73">
            <v>4.99</v>
          </cell>
        </row>
        <row r="74">
          <cell r="E74">
            <v>4.3099999999999996</v>
          </cell>
        </row>
        <row r="75">
          <cell r="E75">
            <v>4.43</v>
          </cell>
        </row>
        <row r="76">
          <cell r="E76">
            <v>3.69</v>
          </cell>
        </row>
        <row r="77">
          <cell r="E77">
            <v>4.57</v>
          </cell>
        </row>
        <row r="78">
          <cell r="E78">
            <v>5.09</v>
          </cell>
        </row>
        <row r="79">
          <cell r="E79">
            <v>3.99</v>
          </cell>
        </row>
        <row r="80">
          <cell r="E80">
            <v>5.0999999999999996</v>
          </cell>
        </row>
        <row r="81">
          <cell r="E81">
            <v>5.94</v>
          </cell>
        </row>
        <row r="82">
          <cell r="E82">
            <v>4.13</v>
          </cell>
        </row>
        <row r="83">
          <cell r="E83">
            <v>6.54</v>
          </cell>
        </row>
        <row r="84">
          <cell r="E84">
            <v>4.99</v>
          </cell>
        </row>
        <row r="85">
          <cell r="E85">
            <v>5.53</v>
          </cell>
        </row>
        <row r="86">
          <cell r="E86">
            <v>5.52</v>
          </cell>
        </row>
        <row r="87">
          <cell r="E87">
            <v>5.34</v>
          </cell>
        </row>
        <row r="88">
          <cell r="E88">
            <v>3.41</v>
          </cell>
        </row>
        <row r="89">
          <cell r="E89">
            <v>4.53</v>
          </cell>
        </row>
        <row r="90">
          <cell r="E90">
            <v>3.98</v>
          </cell>
        </row>
        <row r="91">
          <cell r="E91">
            <v>4.6399999999999997</v>
          </cell>
        </row>
        <row r="92">
          <cell r="E92">
            <v>3.6</v>
          </cell>
        </row>
        <row r="93">
          <cell r="E93">
            <v>4.7</v>
          </cell>
        </row>
        <row r="94">
          <cell r="E94">
            <v>3.63</v>
          </cell>
        </row>
        <row r="95">
          <cell r="E95">
            <v>3.57</v>
          </cell>
        </row>
        <row r="96">
          <cell r="E96">
            <v>5.48</v>
          </cell>
        </row>
        <row r="97">
          <cell r="E97">
            <v>2.84</v>
          </cell>
        </row>
        <row r="98">
          <cell r="E98">
            <v>3.52</v>
          </cell>
        </row>
        <row r="99">
          <cell r="E99">
            <v>6.37</v>
          </cell>
        </row>
        <row r="100">
          <cell r="E100">
            <v>3.62</v>
          </cell>
        </row>
        <row r="101">
          <cell r="E101">
            <v>4.51</v>
          </cell>
        </row>
        <row r="102">
          <cell r="E102">
            <v>3.26</v>
          </cell>
        </row>
        <row r="103">
          <cell r="E103">
            <v>4.63</v>
          </cell>
        </row>
        <row r="104">
          <cell r="E104">
            <v>5.95</v>
          </cell>
        </row>
        <row r="105">
          <cell r="E105">
            <v>4.78</v>
          </cell>
        </row>
        <row r="106">
          <cell r="E106">
            <v>3.72</v>
          </cell>
        </row>
        <row r="107">
          <cell r="E107">
            <v>3.65</v>
          </cell>
        </row>
        <row r="108">
          <cell r="E108">
            <v>5.29</v>
          </cell>
        </row>
        <row r="109">
          <cell r="E109">
            <v>4.8</v>
          </cell>
        </row>
        <row r="110">
          <cell r="E110">
            <v>4.42</v>
          </cell>
        </row>
        <row r="111">
          <cell r="E111">
            <v>4.7</v>
          </cell>
        </row>
        <row r="112">
          <cell r="E112">
            <v>4.22</v>
          </cell>
        </row>
        <row r="113">
          <cell r="E113">
            <v>4.3099999999999996</v>
          </cell>
        </row>
        <row r="114">
          <cell r="E114">
            <v>5.41</v>
          </cell>
        </row>
        <row r="115">
          <cell r="E115">
            <v>6.29</v>
          </cell>
        </row>
        <row r="116">
          <cell r="E116">
            <v>3.89</v>
          </cell>
        </row>
        <row r="117">
          <cell r="E117">
            <v>2.31</v>
          </cell>
        </row>
        <row r="118">
          <cell r="E118">
            <v>5.74</v>
          </cell>
        </row>
        <row r="119">
          <cell r="E119">
            <v>5.05</v>
          </cell>
        </row>
        <row r="120">
          <cell r="E120">
            <v>5.52</v>
          </cell>
        </row>
        <row r="121">
          <cell r="E121">
            <v>5.18</v>
          </cell>
        </row>
        <row r="122">
          <cell r="E122">
            <v>4.5599999999999996</v>
          </cell>
        </row>
        <row r="123">
          <cell r="E123">
            <v>6.53</v>
          </cell>
        </row>
        <row r="124">
          <cell r="E124">
            <v>4.0199999999999996</v>
          </cell>
        </row>
        <row r="125">
          <cell r="E125">
            <v>3.82</v>
          </cell>
        </row>
        <row r="126">
          <cell r="E126">
            <v>3.83</v>
          </cell>
        </row>
        <row r="127">
          <cell r="E127">
            <v>4.22</v>
          </cell>
        </row>
        <row r="128">
          <cell r="E128">
            <v>4.51</v>
          </cell>
        </row>
        <row r="129">
          <cell r="E129">
            <v>4.25</v>
          </cell>
        </row>
        <row r="130">
          <cell r="E130">
            <v>5.51</v>
          </cell>
        </row>
        <row r="131">
          <cell r="E131">
            <v>2.67</v>
          </cell>
        </row>
        <row r="132">
          <cell r="E132">
            <v>3.75</v>
          </cell>
        </row>
        <row r="133">
          <cell r="E133">
            <v>5.0199999999999996</v>
          </cell>
        </row>
        <row r="134">
          <cell r="E134">
            <v>3.5</v>
          </cell>
        </row>
        <row r="135">
          <cell r="E135">
            <v>4.66</v>
          </cell>
        </row>
        <row r="136">
          <cell r="E136">
            <v>4.9800000000000004</v>
          </cell>
        </row>
        <row r="137">
          <cell r="E137">
            <v>4.29</v>
          </cell>
        </row>
        <row r="138">
          <cell r="E138">
            <v>4.71</v>
          </cell>
        </row>
        <row r="139">
          <cell r="E139">
            <v>6.6</v>
          </cell>
        </row>
        <row r="140">
          <cell r="E140">
            <v>4.37</v>
          </cell>
        </row>
        <row r="141">
          <cell r="E141">
            <v>5.62</v>
          </cell>
        </row>
        <row r="142">
          <cell r="E142">
            <v>3.35</v>
          </cell>
        </row>
        <row r="143">
          <cell r="E143">
            <v>4.4000000000000004</v>
          </cell>
        </row>
        <row r="144">
          <cell r="E144">
            <v>3.42</v>
          </cell>
        </row>
        <row r="145">
          <cell r="E145">
            <v>4.55</v>
          </cell>
        </row>
        <row r="146">
          <cell r="E146">
            <v>3.35</v>
          </cell>
        </row>
        <row r="147">
          <cell r="E147">
            <v>4.8899999999999997</v>
          </cell>
        </row>
        <row r="148">
          <cell r="E148">
            <v>4.2699999999999996</v>
          </cell>
        </row>
        <row r="149">
          <cell r="E149">
            <v>5.24</v>
          </cell>
        </row>
        <row r="150">
          <cell r="E150">
            <v>2.75</v>
          </cell>
        </row>
        <row r="151">
          <cell r="E151">
            <v>4.0199999999999996</v>
          </cell>
        </row>
        <row r="152">
          <cell r="E152">
            <v>4.0599999999999996</v>
          </cell>
        </row>
        <row r="153">
          <cell r="E153">
            <v>6.87</v>
          </cell>
        </row>
        <row r="154">
          <cell r="E154">
            <v>4.01</v>
          </cell>
        </row>
        <row r="155">
          <cell r="E155">
            <v>3.91</v>
          </cell>
        </row>
        <row r="156">
          <cell r="E156">
            <v>2.4500000000000002</v>
          </cell>
        </row>
        <row r="157">
          <cell r="E157">
            <v>3.73</v>
          </cell>
        </row>
        <row r="158">
          <cell r="E158">
            <v>3.83</v>
          </cell>
        </row>
        <row r="159">
          <cell r="E159">
            <v>3.52</v>
          </cell>
        </row>
        <row r="160">
          <cell r="E160">
            <v>3.14</v>
          </cell>
        </row>
        <row r="161">
          <cell r="E161">
            <v>5.46</v>
          </cell>
        </row>
        <row r="162">
          <cell r="E162">
            <v>5.32</v>
          </cell>
        </row>
        <row r="163">
          <cell r="E163">
            <v>5.22</v>
          </cell>
        </row>
        <row r="164">
          <cell r="E164">
            <v>4.53</v>
          </cell>
        </row>
        <row r="165">
          <cell r="E165">
            <v>5.01</v>
          </cell>
        </row>
        <row r="166">
          <cell r="E166">
            <v>3.26</v>
          </cell>
        </row>
        <row r="167">
          <cell r="E167">
            <v>3.58</v>
          </cell>
        </row>
        <row r="168">
          <cell r="E168">
            <v>3.76</v>
          </cell>
        </row>
        <row r="169">
          <cell r="E169">
            <v>4.08</v>
          </cell>
        </row>
        <row r="170">
          <cell r="E170">
            <v>4.63</v>
          </cell>
        </row>
        <row r="171">
          <cell r="E171">
            <v>4.9800000000000004</v>
          </cell>
        </row>
        <row r="172">
          <cell r="E172">
            <v>3.77</v>
          </cell>
        </row>
        <row r="173">
          <cell r="E173">
            <v>4.45</v>
          </cell>
        </row>
        <row r="174">
          <cell r="E174">
            <v>5.65</v>
          </cell>
        </row>
        <row r="175">
          <cell r="E175">
            <v>3.46</v>
          </cell>
        </row>
        <row r="176">
          <cell r="E176">
            <v>2.83</v>
          </cell>
        </row>
        <row r="177">
          <cell r="E177">
            <v>5.17</v>
          </cell>
        </row>
        <row r="178">
          <cell r="E178">
            <v>5.86</v>
          </cell>
        </row>
        <row r="179">
          <cell r="E179">
            <v>4.4400000000000004</v>
          </cell>
        </row>
        <row r="180">
          <cell r="E180">
            <v>3.07</v>
          </cell>
        </row>
        <row r="181">
          <cell r="E181">
            <v>4.9800000000000004</v>
          </cell>
        </row>
        <row r="182">
          <cell r="E182">
            <v>4.2300000000000004</v>
          </cell>
        </row>
        <row r="183">
          <cell r="E183">
            <v>4.13</v>
          </cell>
        </row>
        <row r="184">
          <cell r="E184">
            <v>4.53</v>
          </cell>
        </row>
        <row r="185">
          <cell r="E185">
            <v>5.73</v>
          </cell>
        </row>
        <row r="186">
          <cell r="E186">
            <v>4.49</v>
          </cell>
        </row>
        <row r="187">
          <cell r="E187">
            <v>5.0599999999999996</v>
          </cell>
        </row>
        <row r="188">
          <cell r="E188">
            <v>5.46</v>
          </cell>
        </row>
        <row r="189">
          <cell r="E189">
            <v>3.5</v>
          </cell>
        </row>
        <row r="190">
          <cell r="E190">
            <v>3.43</v>
          </cell>
        </row>
        <row r="191">
          <cell r="E191">
            <v>3.53</v>
          </cell>
        </row>
        <row r="192">
          <cell r="E192">
            <v>5.23</v>
          </cell>
        </row>
        <row r="193">
          <cell r="E193">
            <v>3.82</v>
          </cell>
        </row>
        <row r="194">
          <cell r="E194">
            <v>3.26</v>
          </cell>
        </row>
        <row r="195">
          <cell r="E195">
            <v>4.76</v>
          </cell>
        </row>
        <row r="196">
          <cell r="E196">
            <v>3.82</v>
          </cell>
        </row>
        <row r="197">
          <cell r="E197">
            <v>4.1399999999999997</v>
          </cell>
        </row>
        <row r="198">
          <cell r="E198">
            <v>3.94</v>
          </cell>
        </row>
        <row r="199">
          <cell r="E199">
            <v>5.79</v>
          </cell>
        </row>
        <row r="200">
          <cell r="E200">
            <v>4.3600000000000003</v>
          </cell>
        </row>
        <row r="201">
          <cell r="E201">
            <v>4.2699999999999996</v>
          </cell>
        </row>
        <row r="202">
          <cell r="E202">
            <v>4.2300000000000004</v>
          </cell>
        </row>
        <row r="203">
          <cell r="E203">
            <v>4.49</v>
          </cell>
        </row>
        <row r="204">
          <cell r="E204">
            <v>4.79</v>
          </cell>
        </row>
        <row r="205">
          <cell r="E205">
            <v>5.85</v>
          </cell>
        </row>
        <row r="206">
          <cell r="E206">
            <v>5.1100000000000003</v>
          </cell>
        </row>
        <row r="207">
          <cell r="E207">
            <v>3.32</v>
          </cell>
        </row>
        <row r="208">
          <cell r="E208">
            <v>3.47</v>
          </cell>
        </row>
        <row r="209">
          <cell r="E209">
            <v>5.26</v>
          </cell>
        </row>
        <row r="210">
          <cell r="E210">
            <v>4.55</v>
          </cell>
        </row>
        <row r="211">
          <cell r="E211">
            <v>4.8</v>
          </cell>
        </row>
        <row r="212">
          <cell r="E212">
            <v>3.9</v>
          </cell>
        </row>
        <row r="213">
          <cell r="E213">
            <v>2.96</v>
          </cell>
        </row>
        <row r="214">
          <cell r="E214">
            <v>5.4</v>
          </cell>
        </row>
        <row r="215">
          <cell r="E215">
            <v>2.98</v>
          </cell>
        </row>
        <row r="216">
          <cell r="E216">
            <v>3.96</v>
          </cell>
        </row>
        <row r="217">
          <cell r="E217">
            <v>5.82</v>
          </cell>
        </row>
        <row r="218">
          <cell r="E218">
            <v>4.62</v>
          </cell>
        </row>
        <row r="219">
          <cell r="E219">
            <v>4.55</v>
          </cell>
        </row>
        <row r="220">
          <cell r="E220">
            <v>5.5</v>
          </cell>
        </row>
        <row r="221">
          <cell r="E221">
            <v>4.3899999999999997</v>
          </cell>
        </row>
        <row r="222">
          <cell r="E222">
            <v>4.54</v>
          </cell>
        </row>
        <row r="223">
          <cell r="E223">
            <v>4.51</v>
          </cell>
        </row>
        <row r="224">
          <cell r="E224">
            <v>4.17</v>
          </cell>
        </row>
        <row r="225">
          <cell r="E225">
            <v>3.56</v>
          </cell>
        </row>
        <row r="226">
          <cell r="E226">
            <v>4.59</v>
          </cell>
        </row>
        <row r="227">
          <cell r="E227">
            <v>4.08</v>
          </cell>
        </row>
        <row r="228">
          <cell r="E228">
            <v>3.88</v>
          </cell>
        </row>
        <row r="229">
          <cell r="E229">
            <v>4.3499999999999996</v>
          </cell>
        </row>
        <row r="230">
          <cell r="E230">
            <v>5.92</v>
          </cell>
        </row>
        <row r="231">
          <cell r="E231">
            <v>5.19</v>
          </cell>
        </row>
        <row r="232">
          <cell r="E232">
            <v>3.88</v>
          </cell>
        </row>
        <row r="233">
          <cell r="E233">
            <v>3.69</v>
          </cell>
        </row>
        <row r="234">
          <cell r="E234">
            <v>3.81</v>
          </cell>
        </row>
        <row r="235">
          <cell r="E235">
            <v>4.2300000000000004</v>
          </cell>
        </row>
        <row r="236">
          <cell r="E236">
            <v>4.6399999999999997</v>
          </cell>
        </row>
        <row r="237">
          <cell r="E237">
            <v>5.12</v>
          </cell>
        </row>
        <row r="238">
          <cell r="E238">
            <v>5.43</v>
          </cell>
        </row>
        <row r="239">
          <cell r="E239">
            <v>3.57</v>
          </cell>
        </row>
        <row r="240">
          <cell r="E240">
            <v>5.52</v>
          </cell>
        </row>
        <row r="241">
          <cell r="E241">
            <v>4.57</v>
          </cell>
        </row>
        <row r="242">
          <cell r="E242">
            <v>4.79</v>
          </cell>
        </row>
        <row r="243">
          <cell r="E243">
            <v>3.6</v>
          </cell>
        </row>
        <row r="244">
          <cell r="E244">
            <v>4.8</v>
          </cell>
        </row>
        <row r="245">
          <cell r="E245">
            <v>5.56</v>
          </cell>
        </row>
        <row r="246">
          <cell r="E246">
            <v>5.58</v>
          </cell>
        </row>
        <row r="247">
          <cell r="E247">
            <v>4.74</v>
          </cell>
        </row>
        <row r="248">
          <cell r="E248">
            <v>5</v>
          </cell>
        </row>
        <row r="249">
          <cell r="E249">
            <v>4.7300000000000004</v>
          </cell>
        </row>
        <row r="250">
          <cell r="E250">
            <v>3.65</v>
          </cell>
        </row>
        <row r="251">
          <cell r="E251">
            <v>4.79</v>
          </cell>
        </row>
        <row r="252">
          <cell r="E252">
            <v>5.64</v>
          </cell>
        </row>
        <row r="253">
          <cell r="E253">
            <v>5.42</v>
          </cell>
        </row>
        <row r="254">
          <cell r="E254">
            <v>4.75</v>
          </cell>
        </row>
        <row r="255">
          <cell r="E255">
            <v>5.17</v>
          </cell>
        </row>
        <row r="256">
          <cell r="E256">
            <v>4.0199999999999996</v>
          </cell>
        </row>
        <row r="257">
          <cell r="E257">
            <v>4.21</v>
          </cell>
        </row>
        <row r="258">
          <cell r="E258">
            <v>4.7300000000000004</v>
          </cell>
        </row>
        <row r="259">
          <cell r="E259">
            <v>5.83</v>
          </cell>
        </row>
        <row r="260">
          <cell r="E260">
            <v>3.79</v>
          </cell>
        </row>
        <row r="261">
          <cell r="E261">
            <v>5.0999999999999996</v>
          </cell>
        </row>
        <row r="262">
          <cell r="E262">
            <v>3.79</v>
          </cell>
        </row>
        <row r="263">
          <cell r="E263">
            <v>3.85</v>
          </cell>
        </row>
        <row r="264">
          <cell r="E264">
            <v>4.18</v>
          </cell>
        </row>
        <row r="265">
          <cell r="E265">
            <v>3.7</v>
          </cell>
        </row>
        <row r="266">
          <cell r="E266">
            <v>3.06</v>
          </cell>
        </row>
        <row r="267">
          <cell r="E267">
            <v>2.81</v>
          </cell>
        </row>
        <row r="268">
          <cell r="E268">
            <v>5.26</v>
          </cell>
        </row>
        <row r="269">
          <cell r="E269">
            <v>5</v>
          </cell>
        </row>
        <row r="270">
          <cell r="E270">
            <v>5.5</v>
          </cell>
        </row>
        <row r="271">
          <cell r="E271">
            <v>3.61</v>
          </cell>
        </row>
        <row r="272">
          <cell r="E272">
            <v>4.58</v>
          </cell>
        </row>
        <row r="273">
          <cell r="E273">
            <v>3.94</v>
          </cell>
        </row>
        <row r="274">
          <cell r="E274">
            <v>5.57</v>
          </cell>
        </row>
        <row r="275">
          <cell r="E275">
            <v>7.49</v>
          </cell>
        </row>
        <row r="276">
          <cell r="E276">
            <v>5.44</v>
          </cell>
        </row>
        <row r="277">
          <cell r="E277">
            <v>4.26</v>
          </cell>
        </row>
        <row r="278">
          <cell r="E278">
            <v>5.33</v>
          </cell>
        </row>
        <row r="279">
          <cell r="E279">
            <v>5.92</v>
          </cell>
        </row>
        <row r="280">
          <cell r="E280">
            <v>4.4800000000000004</v>
          </cell>
        </row>
        <row r="281">
          <cell r="E281">
            <v>4.95</v>
          </cell>
        </row>
        <row r="282">
          <cell r="E282">
            <v>4.82</v>
          </cell>
        </row>
        <row r="283">
          <cell r="E283">
            <v>4.7699999999999996</v>
          </cell>
        </row>
        <row r="284">
          <cell r="E284">
            <v>5.68</v>
          </cell>
        </row>
        <row r="285">
          <cell r="E285">
            <v>2.4700000000000002</v>
          </cell>
        </row>
        <row r="286">
          <cell r="E286">
            <v>3.39</v>
          </cell>
        </row>
        <row r="287">
          <cell r="E287">
            <v>4.41</v>
          </cell>
        </row>
        <row r="288">
          <cell r="E288">
            <v>5.48</v>
          </cell>
        </row>
        <row r="289">
          <cell r="E289">
            <v>4.46</v>
          </cell>
        </row>
        <row r="290">
          <cell r="E290">
            <v>3.56</v>
          </cell>
        </row>
        <row r="291">
          <cell r="E291">
            <v>3.95</v>
          </cell>
        </row>
        <row r="292">
          <cell r="E292">
            <v>4.4400000000000004</v>
          </cell>
        </row>
        <row r="293">
          <cell r="E293">
            <v>4.96</v>
          </cell>
        </row>
        <row r="294">
          <cell r="E294">
            <v>5.23</v>
          </cell>
        </row>
        <row r="295">
          <cell r="E295">
            <v>5.71</v>
          </cell>
        </row>
        <row r="296">
          <cell r="E296">
            <v>3.54</v>
          </cell>
        </row>
        <row r="297">
          <cell r="E297">
            <v>3.87</v>
          </cell>
        </row>
        <row r="298">
          <cell r="E298">
            <v>3.63</v>
          </cell>
        </row>
        <row r="299">
          <cell r="E299">
            <v>5.52</v>
          </cell>
        </row>
        <row r="300">
          <cell r="E300">
            <v>5.0599999999999996</v>
          </cell>
        </row>
        <row r="301">
          <cell r="E301">
            <v>3.99</v>
          </cell>
        </row>
        <row r="302">
          <cell r="E302">
            <v>5.23</v>
          </cell>
        </row>
        <row r="303">
          <cell r="E303">
            <v>5.24</v>
          </cell>
        </row>
        <row r="304">
          <cell r="E304">
            <v>3.21</v>
          </cell>
        </row>
        <row r="305">
          <cell r="E305">
            <v>4.62</v>
          </cell>
        </row>
        <row r="306">
          <cell r="E306">
            <v>3.41</v>
          </cell>
        </row>
        <row r="307">
          <cell r="E307">
            <v>4.67</v>
          </cell>
        </row>
        <row r="308">
          <cell r="E308">
            <v>4.3099999999999996</v>
          </cell>
        </row>
        <row r="309">
          <cell r="E309">
            <v>5.87</v>
          </cell>
        </row>
        <row r="310">
          <cell r="E310">
            <v>3.84</v>
          </cell>
        </row>
        <row r="311">
          <cell r="E311">
            <v>4.54</v>
          </cell>
        </row>
        <row r="312">
          <cell r="E312">
            <v>6.5</v>
          </cell>
        </row>
        <row r="313">
          <cell r="E313">
            <v>5.03</v>
          </cell>
        </row>
        <row r="314">
          <cell r="E314">
            <v>4.24</v>
          </cell>
        </row>
        <row r="315">
          <cell r="E315">
            <v>5.68</v>
          </cell>
        </row>
        <row r="316">
          <cell r="E316">
            <v>4.76</v>
          </cell>
        </row>
        <row r="317">
          <cell r="E317">
            <v>3.22</v>
          </cell>
        </row>
        <row r="318">
          <cell r="E318">
            <v>4.04</v>
          </cell>
        </row>
        <row r="319">
          <cell r="E319">
            <v>4.9000000000000004</v>
          </cell>
        </row>
        <row r="320">
          <cell r="E320">
            <v>3.69</v>
          </cell>
        </row>
        <row r="321">
          <cell r="E321">
            <v>5.54</v>
          </cell>
        </row>
        <row r="322">
          <cell r="E322">
            <v>4.2699999999999996</v>
          </cell>
        </row>
        <row r="323">
          <cell r="E323">
            <v>5.44</v>
          </cell>
        </row>
        <row r="324">
          <cell r="E324">
            <v>5.38</v>
          </cell>
        </row>
        <row r="325">
          <cell r="E325">
            <v>5.55</v>
          </cell>
        </row>
        <row r="326">
          <cell r="E326">
            <v>5.2</v>
          </cell>
        </row>
        <row r="327">
          <cell r="E327">
            <v>4.68</v>
          </cell>
        </row>
        <row r="328">
          <cell r="E328">
            <v>4.18</v>
          </cell>
        </row>
        <row r="329">
          <cell r="E329">
            <v>4.1500000000000004</v>
          </cell>
        </row>
        <row r="330">
          <cell r="E330">
            <v>2.25</v>
          </cell>
        </row>
        <row r="331">
          <cell r="E331">
            <v>5.39</v>
          </cell>
        </row>
        <row r="332">
          <cell r="E332">
            <v>4.04</v>
          </cell>
        </row>
        <row r="333">
          <cell r="E333">
            <v>5.04</v>
          </cell>
        </row>
        <row r="334">
          <cell r="E334">
            <v>4.26</v>
          </cell>
        </row>
        <row r="335">
          <cell r="E335">
            <v>5.4</v>
          </cell>
        </row>
        <row r="336">
          <cell r="E336">
            <v>4.4000000000000004</v>
          </cell>
        </row>
        <row r="337">
          <cell r="E337">
            <v>5.22</v>
          </cell>
        </row>
        <row r="338">
          <cell r="E338">
            <v>3.41</v>
          </cell>
        </row>
        <row r="339">
          <cell r="E339">
            <v>5.29</v>
          </cell>
        </row>
        <row r="340">
          <cell r="E340">
            <v>4.38</v>
          </cell>
        </row>
        <row r="341">
          <cell r="E341">
            <v>5.13</v>
          </cell>
        </row>
        <row r="342">
          <cell r="E342">
            <v>3.33</v>
          </cell>
        </row>
        <row r="343">
          <cell r="E343">
            <v>5.32</v>
          </cell>
        </row>
        <row r="344">
          <cell r="E344">
            <v>6.94</v>
          </cell>
        </row>
        <row r="345">
          <cell r="E345">
            <v>3.96</v>
          </cell>
        </row>
        <row r="346">
          <cell r="E346">
            <v>4.7</v>
          </cell>
        </row>
        <row r="347">
          <cell r="E347">
            <v>4.29</v>
          </cell>
        </row>
        <row r="348">
          <cell r="E348">
            <v>5.34</v>
          </cell>
        </row>
        <row r="349">
          <cell r="E349">
            <v>4.03</v>
          </cell>
        </row>
        <row r="350">
          <cell r="E350">
            <v>4.8499999999999996</v>
          </cell>
        </row>
        <row r="351">
          <cell r="E351">
            <v>4.05</v>
          </cell>
        </row>
        <row r="352">
          <cell r="E352">
            <v>4.4800000000000004</v>
          </cell>
        </row>
        <row r="353">
          <cell r="E353">
            <v>3.41</v>
          </cell>
        </row>
        <row r="354">
          <cell r="E354">
            <v>5.09</v>
          </cell>
        </row>
        <row r="355">
          <cell r="E355">
            <v>4.0199999999999996</v>
          </cell>
        </row>
        <row r="356">
          <cell r="E356">
            <v>4.21</v>
          </cell>
        </row>
        <row r="357">
          <cell r="E357">
            <v>3.29</v>
          </cell>
        </row>
        <row r="358">
          <cell r="E358">
            <v>1.98</v>
          </cell>
        </row>
        <row r="359">
          <cell r="E359">
            <v>4.71</v>
          </cell>
        </row>
        <row r="360">
          <cell r="E360">
            <v>3.56</v>
          </cell>
        </row>
        <row r="361">
          <cell r="E361">
            <v>3.04</v>
          </cell>
        </row>
        <row r="362">
          <cell r="E362">
            <v>4.3600000000000003</v>
          </cell>
        </row>
        <row r="363">
          <cell r="E363">
            <v>4.21</v>
          </cell>
        </row>
        <row r="364">
          <cell r="E364">
            <v>4.58</v>
          </cell>
        </row>
        <row r="365">
          <cell r="E365">
            <v>4.9400000000000004</v>
          </cell>
        </row>
        <row r="366">
          <cell r="E366">
            <v>4.5599999999999996</v>
          </cell>
        </row>
        <row r="367">
          <cell r="E367">
            <v>4.1900000000000004</v>
          </cell>
        </row>
        <row r="368">
          <cell r="E368">
            <v>4.54</v>
          </cell>
        </row>
        <row r="369">
          <cell r="E369">
            <v>4.5999999999999996</v>
          </cell>
        </row>
        <row r="370">
          <cell r="E370">
            <v>4.7699999999999996</v>
          </cell>
        </row>
        <row r="371">
          <cell r="E371">
            <v>5.44</v>
          </cell>
        </row>
        <row r="372">
          <cell r="E372">
            <v>4.4000000000000004</v>
          </cell>
        </row>
        <row r="373">
          <cell r="E373">
            <v>3.48</v>
          </cell>
        </row>
        <row r="374">
          <cell r="E374">
            <v>5.52</v>
          </cell>
        </row>
        <row r="375">
          <cell r="E375">
            <v>2.73</v>
          </cell>
        </row>
        <row r="376">
          <cell r="E376">
            <v>6.59</v>
          </cell>
        </row>
        <row r="377">
          <cell r="E377">
            <v>4.3099999999999996</v>
          </cell>
        </row>
        <row r="378">
          <cell r="E378">
            <v>4.42</v>
          </cell>
        </row>
        <row r="379">
          <cell r="E379">
            <v>4.16</v>
          </cell>
        </row>
        <row r="380">
          <cell r="E380">
            <v>3.92</v>
          </cell>
        </row>
        <row r="381">
          <cell r="E381">
            <v>5.0999999999999996</v>
          </cell>
        </row>
        <row r="382">
          <cell r="E382">
            <v>5.45</v>
          </cell>
        </row>
        <row r="383">
          <cell r="E383">
            <v>4.18</v>
          </cell>
        </row>
        <row r="384">
          <cell r="E384">
            <v>2.5499999999999998</v>
          </cell>
        </row>
        <row r="385">
          <cell r="E385">
            <v>4.96</v>
          </cell>
        </row>
        <row r="386">
          <cell r="E386">
            <v>6.4</v>
          </cell>
        </row>
        <row r="387">
          <cell r="E387">
            <v>4.67</v>
          </cell>
        </row>
        <row r="388">
          <cell r="E388">
            <v>3.36</v>
          </cell>
        </row>
        <row r="389">
          <cell r="E389">
            <v>4.9800000000000004</v>
          </cell>
        </row>
        <row r="390">
          <cell r="E390">
            <v>5.22</v>
          </cell>
        </row>
        <row r="391">
          <cell r="E391">
            <v>5.22</v>
          </cell>
        </row>
        <row r="392">
          <cell r="E392">
            <v>4.38</v>
          </cell>
        </row>
        <row r="393">
          <cell r="E393">
            <v>3.6</v>
          </cell>
        </row>
        <row r="394">
          <cell r="E394">
            <v>3.93</v>
          </cell>
        </row>
        <row r="395">
          <cell r="E395">
            <v>4.87</v>
          </cell>
        </row>
        <row r="396">
          <cell r="E396">
            <v>4.54</v>
          </cell>
        </row>
        <row r="397">
          <cell r="E397">
            <v>5.21</v>
          </cell>
        </row>
        <row r="398">
          <cell r="E398">
            <v>5.25</v>
          </cell>
        </row>
        <row r="399">
          <cell r="E399">
            <v>5.6</v>
          </cell>
        </row>
        <row r="400">
          <cell r="E400">
            <v>5.32</v>
          </cell>
        </row>
        <row r="401">
          <cell r="E401">
            <v>4.12</v>
          </cell>
        </row>
        <row r="402">
          <cell r="E402">
            <v>3.79</v>
          </cell>
        </row>
        <row r="403">
          <cell r="E403">
            <v>3.29</v>
          </cell>
        </row>
        <row r="404">
          <cell r="E404">
            <v>5.14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01"/>
  <sheetViews>
    <sheetView tabSelected="1" workbookViewId="0">
      <selection activeCell="D2" sqref="D2"/>
    </sheetView>
  </sheetViews>
  <sheetFormatPr baseColWidth="10" defaultColWidth="0" defaultRowHeight="14" customHeight="1" zeroHeight="1" x14ac:dyDescent="0"/>
  <cols>
    <col min="1" max="1" width="8.6640625" style="15" customWidth="1"/>
    <col min="2" max="2" width="3.1640625" style="15" bestFit="1" customWidth="1"/>
    <col min="3" max="3" width="36.83203125" style="12" customWidth="1"/>
    <col min="4" max="4" width="8.83203125" style="15" customWidth="1"/>
    <col min="5" max="12" width="8.6640625" style="15" customWidth="1"/>
    <col min="13" max="13" width="41.6640625" style="12" hidden="1" customWidth="1"/>
    <col min="14" max="14" width="44.6640625" style="13" hidden="1" customWidth="1"/>
    <col min="15" max="15" width="43.1640625" style="14" hidden="1" customWidth="1"/>
    <col min="16" max="16384" width="10.83203125" style="15" hidden="1"/>
  </cols>
  <sheetData>
    <row r="1" spans="1:15">
      <c r="A1" s="10"/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</row>
    <row r="2" spans="1:15" ht="44" customHeight="1">
      <c r="A2" s="10"/>
      <c r="B2" s="16" t="s">
        <v>320</v>
      </c>
      <c r="C2" s="17"/>
      <c r="D2" s="18" t="s">
        <v>321</v>
      </c>
      <c r="E2" s="10"/>
      <c r="F2" s="10"/>
      <c r="G2" s="10"/>
      <c r="H2" s="10"/>
      <c r="I2" s="10"/>
      <c r="J2" s="10"/>
      <c r="K2" s="10"/>
      <c r="L2" s="10"/>
      <c r="M2" s="12" t="s">
        <v>322</v>
      </c>
      <c r="N2" s="13" t="s">
        <v>323</v>
      </c>
      <c r="O2" s="14" t="s">
        <v>321</v>
      </c>
    </row>
    <row r="3" spans="1:15" ht="42">
      <c r="A3" s="10"/>
      <c r="B3" s="10"/>
      <c r="C3" s="11" t="str">
        <f>IF($D$2=$M$2,M3,IF($D$2=$N$2,N3,O3))</f>
        <v>Created by: Gergely AGÓCS PhD (Please send comments and reflections (e.g. on possible errors) to: gergelyagocs at gmail com)</v>
      </c>
      <c r="D3" s="10"/>
      <c r="E3" s="10"/>
      <c r="F3" s="10"/>
      <c r="G3" s="10"/>
      <c r="H3" s="10"/>
      <c r="I3" s="10"/>
      <c r="J3" s="10"/>
      <c r="K3" s="10"/>
      <c r="L3" s="10"/>
      <c r="M3" s="12" t="s">
        <v>324</v>
      </c>
      <c r="N3" s="13" t="s">
        <v>325</v>
      </c>
      <c r="O3" s="14" t="s">
        <v>326</v>
      </c>
    </row>
    <row r="4" spans="1:15">
      <c r="A4" s="19"/>
      <c r="B4" s="19"/>
      <c r="C4" s="20"/>
      <c r="D4" s="21"/>
      <c r="E4" s="19"/>
      <c r="F4" s="10"/>
      <c r="G4" s="10"/>
      <c r="H4" s="10"/>
      <c r="I4" s="10"/>
      <c r="J4" s="10"/>
      <c r="K4" s="10"/>
      <c r="L4" s="10"/>
      <c r="M4" s="12" t="s">
        <v>327</v>
      </c>
      <c r="N4" s="13" t="s">
        <v>328</v>
      </c>
      <c r="O4" s="14" t="s">
        <v>329</v>
      </c>
    </row>
    <row r="5" spans="1:15">
      <c r="A5" s="19"/>
      <c r="B5" s="22"/>
      <c r="C5" s="20"/>
      <c r="D5" s="20"/>
      <c r="E5" s="19"/>
      <c r="F5" s="10"/>
      <c r="G5" s="10"/>
      <c r="H5" s="10"/>
      <c r="I5" s="10"/>
      <c r="J5" s="10"/>
      <c r="K5" s="10"/>
      <c r="L5" s="10"/>
      <c r="M5" s="12" t="s">
        <v>330</v>
      </c>
      <c r="N5" s="13" t="s">
        <v>331</v>
      </c>
      <c r="O5" s="14" t="s">
        <v>332</v>
      </c>
    </row>
    <row r="6" spans="1:15" ht="28">
      <c r="A6" s="19"/>
      <c r="B6" s="22"/>
      <c r="C6" s="20"/>
      <c r="D6" s="20"/>
      <c r="E6" s="19"/>
      <c r="F6" s="10"/>
      <c r="G6" s="10"/>
      <c r="H6" s="10"/>
      <c r="I6" s="10"/>
      <c r="J6" s="10"/>
      <c r="K6" s="10"/>
      <c r="L6" s="10"/>
      <c r="M6" s="12" t="s">
        <v>333</v>
      </c>
      <c r="N6" s="13" t="s">
        <v>334</v>
      </c>
      <c r="O6" s="14" t="s">
        <v>335</v>
      </c>
    </row>
    <row r="7" spans="1:15">
      <c r="A7" s="19"/>
      <c r="B7" s="22"/>
      <c r="C7" s="20"/>
      <c r="D7" s="20"/>
      <c r="E7" s="19"/>
      <c r="F7" s="10"/>
      <c r="G7" s="10"/>
      <c r="H7" s="10"/>
      <c r="I7" s="10"/>
      <c r="J7" s="10"/>
      <c r="K7" s="10"/>
      <c r="L7" s="10"/>
      <c r="M7" s="12" t="s">
        <v>336</v>
      </c>
      <c r="N7" s="13" t="s">
        <v>337</v>
      </c>
      <c r="O7" s="14" t="s">
        <v>338</v>
      </c>
    </row>
    <row r="8" spans="1:15" ht="28">
      <c r="A8" s="19"/>
      <c r="B8" s="22"/>
      <c r="C8" s="20"/>
      <c r="D8" s="20"/>
      <c r="E8" s="19"/>
      <c r="F8" s="10"/>
      <c r="G8" s="10"/>
      <c r="H8" s="10"/>
      <c r="I8" s="10"/>
      <c r="J8" s="10"/>
      <c r="K8" s="10"/>
      <c r="L8" s="10"/>
      <c r="M8" s="12" t="s">
        <v>339</v>
      </c>
      <c r="N8" s="13" t="s">
        <v>340</v>
      </c>
      <c r="O8" s="14" t="s">
        <v>341</v>
      </c>
    </row>
    <row r="9" spans="1:15" ht="28">
      <c r="A9" s="19"/>
      <c r="B9" s="22"/>
      <c r="C9" s="20"/>
      <c r="D9" s="20"/>
      <c r="E9" s="19"/>
      <c r="F9" s="10"/>
      <c r="G9" s="10"/>
      <c r="H9" s="10"/>
      <c r="I9" s="10"/>
      <c r="J9" s="10"/>
      <c r="K9" s="10"/>
      <c r="L9" s="10"/>
      <c r="M9" s="12" t="s">
        <v>342</v>
      </c>
      <c r="N9" s="13" t="s">
        <v>343</v>
      </c>
      <c r="O9" s="14" t="s">
        <v>344</v>
      </c>
    </row>
    <row r="10" spans="1:15" ht="28">
      <c r="A10" s="19"/>
      <c r="B10" s="22"/>
      <c r="C10" s="20"/>
      <c r="D10" s="20"/>
      <c r="E10" s="19"/>
      <c r="F10" s="10"/>
      <c r="G10" s="10"/>
      <c r="H10" s="10"/>
      <c r="I10" s="10"/>
      <c r="J10" s="10"/>
      <c r="K10" s="10"/>
      <c r="L10" s="10"/>
      <c r="M10" s="12" t="s">
        <v>345</v>
      </c>
      <c r="N10" s="13" t="s">
        <v>346</v>
      </c>
      <c r="O10" s="14" t="s">
        <v>347</v>
      </c>
    </row>
    <row r="11" spans="1:15" ht="28">
      <c r="A11" s="19"/>
      <c r="B11" s="22"/>
      <c r="C11" s="20"/>
      <c r="D11" s="20"/>
      <c r="E11" s="19"/>
      <c r="F11" s="10"/>
      <c r="G11" s="10"/>
      <c r="H11" s="10"/>
      <c r="I11" s="10"/>
      <c r="J11" s="10"/>
      <c r="K11" s="10"/>
      <c r="L11" s="10"/>
      <c r="M11" s="12" t="s">
        <v>348</v>
      </c>
      <c r="N11" s="13" t="s">
        <v>349</v>
      </c>
      <c r="O11" s="14" t="s">
        <v>350</v>
      </c>
    </row>
    <row r="12" spans="1:15" ht="42">
      <c r="A12" s="19"/>
      <c r="B12" s="22"/>
      <c r="C12" s="20"/>
      <c r="D12" s="20"/>
      <c r="E12" s="19"/>
      <c r="F12" s="10"/>
      <c r="G12" s="10"/>
      <c r="H12" s="10"/>
      <c r="I12" s="10"/>
      <c r="J12" s="10"/>
      <c r="K12" s="10"/>
      <c r="L12" s="10"/>
      <c r="M12" s="12" t="s">
        <v>351</v>
      </c>
      <c r="N12" s="13" t="s">
        <v>352</v>
      </c>
      <c r="O12" s="14" t="s">
        <v>353</v>
      </c>
    </row>
    <row r="13" spans="1:15" ht="28">
      <c r="A13" s="19"/>
      <c r="B13" s="22"/>
      <c r="C13" s="20"/>
      <c r="D13" s="20"/>
      <c r="E13" s="19"/>
      <c r="F13" s="10"/>
      <c r="G13" s="10"/>
      <c r="H13" s="10"/>
      <c r="I13" s="10"/>
      <c r="J13" s="10"/>
      <c r="K13" s="10"/>
      <c r="L13" s="10"/>
      <c r="M13" s="12" t="s">
        <v>354</v>
      </c>
      <c r="N13" s="13" t="s">
        <v>355</v>
      </c>
      <c r="O13" s="14" t="s">
        <v>356</v>
      </c>
    </row>
    <row r="14" spans="1:15">
      <c r="A14" s="19"/>
      <c r="B14" s="22"/>
      <c r="C14" s="20"/>
      <c r="D14" s="20"/>
      <c r="E14" s="19"/>
      <c r="F14" s="10"/>
      <c r="G14" s="10"/>
      <c r="H14" s="10"/>
      <c r="I14" s="10"/>
      <c r="J14" s="10"/>
      <c r="K14" s="10"/>
      <c r="L14" s="10"/>
      <c r="M14" s="12" t="s">
        <v>357</v>
      </c>
      <c r="N14" s="13" t="s">
        <v>358</v>
      </c>
      <c r="O14" s="14" t="s">
        <v>359</v>
      </c>
    </row>
    <row r="15" spans="1:15">
      <c r="A15" s="19"/>
      <c r="B15" s="22"/>
      <c r="C15" s="20"/>
      <c r="D15" s="20"/>
      <c r="E15" s="19"/>
      <c r="F15" s="10"/>
      <c r="G15" s="10"/>
      <c r="H15" s="10"/>
      <c r="I15" s="10"/>
      <c r="J15" s="10"/>
      <c r="K15" s="10"/>
      <c r="L15" s="10"/>
      <c r="M15" s="12" t="s">
        <v>360</v>
      </c>
      <c r="N15" s="13" t="s">
        <v>361</v>
      </c>
      <c r="O15" s="14" t="s">
        <v>362</v>
      </c>
    </row>
    <row r="16" spans="1:15" ht="28">
      <c r="A16" s="19"/>
      <c r="B16" s="22"/>
      <c r="C16" s="20"/>
      <c r="D16" s="20"/>
      <c r="E16" s="19"/>
      <c r="F16" s="10"/>
      <c r="G16" s="10"/>
      <c r="H16" s="10"/>
      <c r="I16" s="10"/>
      <c r="J16" s="10"/>
      <c r="K16" s="10"/>
      <c r="L16" s="10"/>
      <c r="M16" s="12" t="s">
        <v>363</v>
      </c>
      <c r="N16" s="13" t="s">
        <v>364</v>
      </c>
      <c r="O16" s="14" t="s">
        <v>365</v>
      </c>
    </row>
    <row r="17" spans="1:15" ht="28">
      <c r="A17" s="19"/>
      <c r="B17" s="22"/>
      <c r="C17" s="20"/>
      <c r="D17" s="20"/>
      <c r="E17" s="19"/>
      <c r="F17" s="10"/>
      <c r="G17" s="10"/>
      <c r="H17" s="10"/>
      <c r="I17" s="10"/>
      <c r="J17" s="10"/>
      <c r="K17" s="10"/>
      <c r="L17" s="10"/>
      <c r="M17" s="12" t="s">
        <v>366</v>
      </c>
      <c r="N17" s="13" t="s">
        <v>367</v>
      </c>
      <c r="O17" s="14" t="s">
        <v>368</v>
      </c>
    </row>
    <row r="18" spans="1:15" ht="28">
      <c r="A18" s="19"/>
      <c r="B18" s="22"/>
      <c r="C18" s="20"/>
      <c r="D18" s="20"/>
      <c r="E18" s="19"/>
      <c r="F18" s="10"/>
      <c r="G18" s="10"/>
      <c r="H18" s="10"/>
      <c r="I18" s="10"/>
      <c r="J18" s="10"/>
      <c r="K18" s="10"/>
      <c r="L18" s="10"/>
      <c r="M18" s="12" t="s">
        <v>369</v>
      </c>
      <c r="N18" s="23" t="s">
        <v>370</v>
      </c>
      <c r="O18" s="24" t="s">
        <v>371</v>
      </c>
    </row>
    <row r="19" spans="1:15">
      <c r="A19" s="19"/>
      <c r="B19" s="22"/>
      <c r="C19" s="20"/>
      <c r="D19" s="20"/>
      <c r="E19" s="19"/>
      <c r="F19" s="10"/>
      <c r="G19" s="10"/>
      <c r="H19" s="10"/>
      <c r="I19" s="10"/>
      <c r="J19" s="10"/>
      <c r="K19" s="10"/>
      <c r="L19" s="10"/>
      <c r="M19" s="12" t="s">
        <v>372</v>
      </c>
      <c r="N19" s="23" t="s">
        <v>373</v>
      </c>
      <c r="O19" s="24" t="s">
        <v>374</v>
      </c>
    </row>
    <row r="20" spans="1:15">
      <c r="A20" s="19"/>
      <c r="B20" s="22"/>
      <c r="C20" s="20"/>
      <c r="D20" s="20"/>
      <c r="E20" s="19"/>
      <c r="F20" s="10"/>
      <c r="G20" s="10"/>
      <c r="H20" s="10"/>
      <c r="I20" s="10"/>
      <c r="J20" s="10"/>
      <c r="K20" s="10"/>
      <c r="L20" s="10"/>
      <c r="M20" s="15"/>
      <c r="N20" s="23"/>
      <c r="O20" s="24"/>
    </row>
    <row r="21" spans="1: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5"/>
      <c r="N21" s="23"/>
      <c r="O21" s="24"/>
    </row>
    <row r="22" spans="1:15" hidden="1">
      <c r="C22" s="15"/>
      <c r="M22" s="15"/>
      <c r="N22" s="23"/>
      <c r="O22" s="24"/>
    </row>
    <row r="23" spans="1:15" hidden="1">
      <c r="C23" s="15"/>
      <c r="M23" s="15"/>
      <c r="N23" s="23"/>
      <c r="O23" s="24"/>
    </row>
    <row r="24" spans="1:15" hidden="1">
      <c r="C24" s="15"/>
      <c r="M24" s="15"/>
      <c r="N24" s="23"/>
      <c r="O24" s="24"/>
    </row>
    <row r="25" spans="1:15" hidden="1">
      <c r="C25" s="15"/>
      <c r="M25" s="15"/>
      <c r="N25" s="23"/>
      <c r="O25" s="24"/>
    </row>
    <row r="26" spans="1:15" hidden="1">
      <c r="C26" s="15"/>
      <c r="M26" s="15"/>
      <c r="N26" s="23"/>
      <c r="O26" s="24"/>
    </row>
    <row r="27" spans="1:15" hidden="1">
      <c r="C27" s="15"/>
      <c r="M27" s="15"/>
      <c r="N27" s="23"/>
      <c r="O27" s="24"/>
    </row>
    <row r="28" spans="1:15" hidden="1">
      <c r="C28" s="15"/>
      <c r="M28" s="15"/>
      <c r="N28" s="23"/>
      <c r="O28" s="24"/>
    </row>
    <row r="29" spans="1:15" hidden="1">
      <c r="C29" s="15"/>
      <c r="M29" s="15"/>
      <c r="N29" s="23"/>
      <c r="O29" s="24"/>
    </row>
    <row r="30" spans="1:15" hidden="1">
      <c r="C30" s="15"/>
      <c r="M30" s="15"/>
      <c r="N30" s="23"/>
      <c r="O30" s="24"/>
    </row>
    <row r="31" spans="1:15" hidden="1">
      <c r="C31" s="15"/>
      <c r="M31" s="15"/>
      <c r="N31" s="23"/>
      <c r="O31" s="24"/>
    </row>
    <row r="32" spans="1:15" hidden="1">
      <c r="C32" s="15"/>
      <c r="M32" s="15"/>
      <c r="N32" s="23"/>
      <c r="O32" s="24"/>
    </row>
    <row r="33" spans="3:15" hidden="1">
      <c r="C33" s="15"/>
      <c r="M33" s="15"/>
      <c r="N33" s="23"/>
      <c r="O33" s="24"/>
    </row>
    <row r="34" spans="3:15" hidden="1">
      <c r="C34" s="15"/>
      <c r="M34" s="15"/>
      <c r="N34" s="23"/>
      <c r="O34" s="24"/>
    </row>
    <row r="35" spans="3:15" hidden="1">
      <c r="C35" s="15"/>
      <c r="M35" s="15"/>
      <c r="N35" s="23"/>
      <c r="O35" s="24"/>
    </row>
    <row r="36" spans="3:15" hidden="1">
      <c r="C36" s="15"/>
      <c r="M36" s="15"/>
      <c r="N36" s="23"/>
      <c r="O36" s="24"/>
    </row>
    <row r="37" spans="3:15" hidden="1">
      <c r="C37" s="15"/>
      <c r="M37" s="15"/>
      <c r="N37" s="23"/>
      <c r="O37" s="24"/>
    </row>
    <row r="38" spans="3:15" hidden="1">
      <c r="C38" s="15"/>
      <c r="M38" s="15"/>
      <c r="N38" s="23"/>
      <c r="O38" s="24"/>
    </row>
    <row r="39" spans="3:15" hidden="1">
      <c r="C39" s="15"/>
      <c r="M39" s="15"/>
      <c r="N39" s="23"/>
      <c r="O39" s="24"/>
    </row>
    <row r="40" spans="3:15" hidden="1">
      <c r="C40" s="15"/>
      <c r="M40" s="15"/>
      <c r="N40" s="23"/>
      <c r="O40" s="24"/>
    </row>
    <row r="41" spans="3:15" hidden="1">
      <c r="C41" s="15"/>
      <c r="M41" s="15"/>
      <c r="N41" s="23"/>
      <c r="O41" s="24"/>
    </row>
    <row r="42" spans="3:15" hidden="1">
      <c r="C42" s="15"/>
      <c r="M42" s="15"/>
      <c r="N42" s="23"/>
      <c r="O42" s="24"/>
    </row>
    <row r="43" spans="3:15" hidden="1">
      <c r="C43" s="15"/>
      <c r="M43" s="15"/>
      <c r="N43" s="23"/>
      <c r="O43" s="24"/>
    </row>
    <row r="44" spans="3:15" hidden="1">
      <c r="C44" s="15"/>
      <c r="M44" s="15"/>
      <c r="N44" s="23"/>
      <c r="O44" s="24"/>
    </row>
    <row r="45" spans="3:15" hidden="1">
      <c r="C45" s="15"/>
      <c r="M45" s="15"/>
      <c r="N45" s="23"/>
      <c r="O45" s="24"/>
    </row>
    <row r="46" spans="3:15" hidden="1">
      <c r="C46" s="15"/>
      <c r="M46" s="15"/>
      <c r="N46" s="23"/>
      <c r="O46" s="24"/>
    </row>
    <row r="47" spans="3:15" hidden="1">
      <c r="C47" s="15"/>
      <c r="M47" s="15"/>
      <c r="N47" s="23"/>
      <c r="O47" s="24"/>
    </row>
    <row r="48" spans="3:15" hidden="1">
      <c r="C48" s="15"/>
      <c r="M48" s="15"/>
      <c r="N48" s="23"/>
      <c r="O48" s="24"/>
    </row>
    <row r="49" spans="3:15" hidden="1">
      <c r="C49" s="15"/>
      <c r="M49" s="15"/>
      <c r="N49" s="23"/>
      <c r="O49" s="24"/>
    </row>
    <row r="50" spans="3:15" hidden="1">
      <c r="C50" s="15"/>
      <c r="M50" s="15"/>
      <c r="N50" s="23"/>
      <c r="O50" s="24"/>
    </row>
    <row r="51" spans="3:15" hidden="1">
      <c r="C51" s="15"/>
      <c r="M51" s="15"/>
      <c r="N51" s="23"/>
      <c r="O51" s="24"/>
    </row>
    <row r="52" spans="3:15" hidden="1">
      <c r="C52" s="15"/>
      <c r="M52" s="15"/>
      <c r="N52" s="23"/>
      <c r="O52" s="24"/>
    </row>
    <row r="53" spans="3:15" hidden="1">
      <c r="C53" s="15"/>
      <c r="M53" s="15"/>
      <c r="N53" s="23"/>
      <c r="O53" s="24"/>
    </row>
    <row r="54" spans="3:15" hidden="1">
      <c r="C54" s="15"/>
      <c r="M54" s="15"/>
      <c r="N54" s="23"/>
      <c r="O54" s="24"/>
    </row>
    <row r="55" spans="3:15" hidden="1">
      <c r="C55" s="15"/>
      <c r="M55" s="15"/>
      <c r="N55" s="23"/>
      <c r="O55" s="24"/>
    </row>
    <row r="56" spans="3:15" hidden="1">
      <c r="C56" s="15"/>
      <c r="M56" s="15"/>
      <c r="N56" s="23"/>
      <c r="O56" s="24"/>
    </row>
    <row r="57" spans="3:15" hidden="1">
      <c r="C57" s="15"/>
      <c r="M57" s="15"/>
      <c r="N57" s="23"/>
      <c r="O57" s="24"/>
    </row>
    <row r="58" spans="3:15" hidden="1">
      <c r="C58" s="15"/>
      <c r="M58" s="15"/>
      <c r="N58" s="23"/>
      <c r="O58" s="24"/>
    </row>
    <row r="59" spans="3:15" hidden="1">
      <c r="C59" s="15"/>
      <c r="M59" s="15"/>
      <c r="N59" s="23"/>
      <c r="O59" s="24"/>
    </row>
    <row r="60" spans="3:15" hidden="1">
      <c r="C60" s="15"/>
      <c r="M60" s="15"/>
      <c r="N60" s="23"/>
      <c r="O60" s="24"/>
    </row>
    <row r="61" spans="3:15" hidden="1">
      <c r="C61" s="15"/>
      <c r="M61" s="15"/>
      <c r="N61" s="23"/>
      <c r="O61" s="24"/>
    </row>
    <row r="62" spans="3:15" hidden="1">
      <c r="C62" s="15"/>
      <c r="M62" s="15"/>
      <c r="N62" s="23"/>
      <c r="O62" s="24"/>
    </row>
    <row r="63" spans="3:15" hidden="1">
      <c r="C63" s="15"/>
      <c r="M63" s="15"/>
      <c r="N63" s="23"/>
      <c r="O63" s="24"/>
    </row>
    <row r="64" spans="3:15" hidden="1">
      <c r="C64" s="15"/>
      <c r="M64" s="15"/>
      <c r="N64" s="23"/>
      <c r="O64" s="24"/>
    </row>
    <row r="65" spans="3:15" hidden="1">
      <c r="C65" s="15"/>
      <c r="M65" s="15"/>
      <c r="N65" s="23"/>
      <c r="O65" s="24"/>
    </row>
    <row r="66" spans="3:15" hidden="1">
      <c r="C66" s="15"/>
      <c r="M66" s="15"/>
      <c r="N66" s="23"/>
      <c r="O66" s="24"/>
    </row>
    <row r="67" spans="3:15" hidden="1">
      <c r="C67" s="15"/>
      <c r="M67" s="15"/>
      <c r="N67" s="23"/>
      <c r="O67" s="24"/>
    </row>
    <row r="68" spans="3:15" hidden="1">
      <c r="C68" s="15"/>
      <c r="M68" s="15"/>
      <c r="N68" s="23"/>
      <c r="O68" s="24"/>
    </row>
    <row r="69" spans="3:15" hidden="1">
      <c r="C69" s="15"/>
      <c r="M69" s="15"/>
      <c r="N69" s="23"/>
      <c r="O69" s="24"/>
    </row>
    <row r="70" spans="3:15" hidden="1">
      <c r="C70" s="15"/>
      <c r="M70" s="15"/>
      <c r="N70" s="23"/>
      <c r="O70" s="24"/>
    </row>
    <row r="71" spans="3:15" hidden="1">
      <c r="C71" s="15"/>
      <c r="M71" s="15"/>
      <c r="N71" s="23"/>
      <c r="O71" s="24"/>
    </row>
    <row r="72" spans="3:15" hidden="1">
      <c r="C72" s="15"/>
      <c r="M72" s="15"/>
      <c r="N72" s="23"/>
      <c r="O72" s="24"/>
    </row>
    <row r="73" spans="3:15" hidden="1">
      <c r="C73" s="15"/>
      <c r="M73" s="15"/>
      <c r="N73" s="23"/>
      <c r="O73" s="24"/>
    </row>
    <row r="74" spans="3:15" hidden="1">
      <c r="C74" s="15"/>
      <c r="M74" s="15"/>
      <c r="N74" s="23"/>
      <c r="O74" s="24"/>
    </row>
    <row r="75" spans="3:15" hidden="1">
      <c r="C75" s="15"/>
      <c r="M75" s="15"/>
      <c r="N75" s="23"/>
      <c r="O75" s="24"/>
    </row>
    <row r="76" spans="3:15" hidden="1">
      <c r="C76" s="15"/>
      <c r="M76" s="15"/>
      <c r="N76" s="23"/>
      <c r="O76" s="24"/>
    </row>
    <row r="77" spans="3:15" hidden="1">
      <c r="C77" s="15"/>
      <c r="M77" s="15"/>
      <c r="N77" s="23"/>
      <c r="O77" s="24"/>
    </row>
    <row r="78" spans="3:15" hidden="1">
      <c r="C78" s="15"/>
      <c r="M78" s="15"/>
      <c r="N78" s="23"/>
      <c r="O78" s="24"/>
    </row>
    <row r="79" spans="3:15" hidden="1">
      <c r="C79" s="15"/>
      <c r="M79" s="15"/>
      <c r="N79" s="23"/>
      <c r="O79" s="24"/>
    </row>
    <row r="80" spans="3:15" hidden="1">
      <c r="C80" s="15"/>
      <c r="M80" s="15"/>
      <c r="N80" s="23"/>
      <c r="O80" s="24"/>
    </row>
    <row r="81" spans="3:15" hidden="1">
      <c r="C81" s="15"/>
      <c r="M81" s="15"/>
      <c r="N81" s="23"/>
      <c r="O81" s="24"/>
    </row>
    <row r="82" spans="3:15" hidden="1">
      <c r="C82" s="15"/>
      <c r="M82" s="15"/>
      <c r="N82" s="23"/>
      <c r="O82" s="24"/>
    </row>
    <row r="83" spans="3:15" hidden="1">
      <c r="C83" s="15"/>
      <c r="M83" s="15"/>
      <c r="N83" s="23"/>
      <c r="O83" s="24"/>
    </row>
    <row r="84" spans="3:15" hidden="1">
      <c r="C84" s="15"/>
      <c r="M84" s="15"/>
      <c r="N84" s="23"/>
      <c r="O84" s="24"/>
    </row>
    <row r="85" spans="3:15" hidden="1">
      <c r="C85" s="15"/>
      <c r="M85" s="15"/>
      <c r="N85" s="23"/>
      <c r="O85" s="24"/>
    </row>
    <row r="86" spans="3:15" hidden="1">
      <c r="C86" s="15"/>
      <c r="M86" s="15"/>
      <c r="N86" s="23"/>
      <c r="O86" s="24"/>
    </row>
    <row r="87" spans="3:15" hidden="1">
      <c r="C87" s="15"/>
      <c r="M87" s="15"/>
      <c r="N87" s="23"/>
      <c r="O87" s="24"/>
    </row>
    <row r="88" spans="3:15" hidden="1">
      <c r="C88" s="15"/>
      <c r="M88" s="15"/>
      <c r="N88" s="23"/>
      <c r="O88" s="24"/>
    </row>
    <row r="89" spans="3:15" hidden="1">
      <c r="C89" s="15"/>
      <c r="M89" s="15"/>
      <c r="N89" s="23"/>
      <c r="O89" s="24"/>
    </row>
    <row r="90" spans="3:15" hidden="1">
      <c r="C90" s="15"/>
      <c r="M90" s="15"/>
      <c r="N90" s="23"/>
      <c r="O90" s="24"/>
    </row>
    <row r="91" spans="3:15" hidden="1">
      <c r="C91" s="15"/>
      <c r="M91" s="15"/>
      <c r="N91" s="23"/>
      <c r="O91" s="24"/>
    </row>
    <row r="92" spans="3:15" hidden="1">
      <c r="C92" s="15"/>
      <c r="M92" s="15"/>
      <c r="N92" s="23"/>
      <c r="O92" s="24"/>
    </row>
    <row r="93" spans="3:15" hidden="1">
      <c r="C93" s="15"/>
      <c r="M93" s="15"/>
      <c r="N93" s="23"/>
      <c r="O93" s="24"/>
    </row>
    <row r="94" spans="3:15" hidden="1">
      <c r="C94" s="15"/>
      <c r="M94" s="15"/>
      <c r="N94" s="23"/>
      <c r="O94" s="24"/>
    </row>
    <row r="95" spans="3:15" hidden="1">
      <c r="C95" s="15"/>
      <c r="M95" s="15"/>
      <c r="N95" s="23"/>
      <c r="O95" s="24"/>
    </row>
    <row r="96" spans="3:15" hidden="1">
      <c r="C96" s="15"/>
      <c r="M96" s="15"/>
      <c r="N96" s="23"/>
      <c r="O96" s="24"/>
    </row>
    <row r="97" spans="3:15" hidden="1">
      <c r="C97" s="15"/>
      <c r="M97" s="15"/>
      <c r="N97" s="23"/>
      <c r="O97" s="24"/>
    </row>
    <row r="98" spans="3:15" hidden="1">
      <c r="C98" s="15"/>
      <c r="M98" s="15"/>
      <c r="N98" s="23"/>
      <c r="O98" s="24"/>
    </row>
    <row r="99" spans="3:15" hidden="1">
      <c r="C99" s="15"/>
      <c r="M99" s="15"/>
      <c r="N99" s="23"/>
      <c r="O99" s="24"/>
    </row>
    <row r="100" spans="3:15" hidden="1">
      <c r="C100" s="15"/>
      <c r="M100" s="15"/>
      <c r="N100" s="23"/>
      <c r="O100" s="24"/>
    </row>
    <row r="101" spans="3:15" hidden="1">
      <c r="C101" s="15"/>
      <c r="M101" s="15"/>
      <c r="N101" s="23"/>
      <c r="O101" s="24"/>
    </row>
  </sheetData>
  <mergeCells count="18"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2:C2"/>
    <mergeCell ref="C4:D4"/>
    <mergeCell ref="C5:D5"/>
    <mergeCell ref="C6:D6"/>
    <mergeCell ref="C7:D7"/>
    <mergeCell ref="C8:D8"/>
  </mergeCells>
  <dataValidations count="1">
    <dataValidation type="list" allowBlank="1" showInputMessage="1" showErrorMessage="1" sqref="D2">
      <formula1>nyelv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40"/>
  <sheetViews>
    <sheetView workbookViewId="0"/>
  </sheetViews>
  <sheetFormatPr baseColWidth="10" defaultColWidth="0" defaultRowHeight="15" customHeight="1" zeroHeight="1" x14ac:dyDescent="0"/>
  <cols>
    <col min="1" max="1" width="10.83203125" customWidth="1"/>
    <col min="2" max="2" width="40.83203125" customWidth="1"/>
    <col min="3" max="4" width="10.83203125" customWidth="1"/>
    <col min="5" max="5" width="100.6640625" customWidth="1"/>
    <col min="6" max="12" width="10.83203125" customWidth="1"/>
    <col min="16" max="16384" width="10.83203125" hidden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>
      <c r="A2" s="4"/>
      <c r="B2" s="5" t="str">
        <f>IF(T!$D$2=T!$M$2,M2,IF(T!$D$2=T!$N$2,N2,O2))</f>
        <v>We would like to examine, whether there is a linear relationship between human body height and shou size.</v>
      </c>
      <c r="C2" s="5"/>
      <c r="D2" s="5"/>
      <c r="E2" s="5"/>
      <c r="F2" s="4"/>
      <c r="G2" s="4"/>
      <c r="H2" s="4"/>
      <c r="I2" s="4"/>
      <c r="J2" s="4"/>
      <c r="K2" s="4"/>
      <c r="L2" s="4"/>
      <c r="M2" t="s">
        <v>25</v>
      </c>
      <c r="N2" t="s">
        <v>26</v>
      </c>
      <c r="O2" t="s">
        <v>48</v>
      </c>
    </row>
    <row r="3" spans="1:15">
      <c r="A3" s="4"/>
      <c r="B3" s="5" t="str">
        <f>IF(T!$D$2=T!$M$2,M3,IF(T!$D$2=T!$N$2,N3,O3))</f>
        <v>Therefore, we measured the height (in cm, h) and shou size (in EU system, s) of 10 persons.</v>
      </c>
      <c r="C3" s="5"/>
      <c r="D3" s="5"/>
      <c r="E3" s="5"/>
      <c r="F3" s="4"/>
      <c r="G3" s="4"/>
      <c r="H3" s="4"/>
      <c r="I3" s="4"/>
      <c r="J3" s="4"/>
      <c r="K3" s="4"/>
      <c r="L3" s="4"/>
      <c r="M3" t="s">
        <v>2</v>
      </c>
      <c r="N3" t="s">
        <v>27</v>
      </c>
      <c r="O3" t="s">
        <v>49</v>
      </c>
    </row>
    <row r="4" spans="1:15">
      <c r="A4" s="4"/>
      <c r="B4" s="5" t="str">
        <f>IF(T!$D$2=T!$M$2,M4,IF(T!$D$2=T!$N$2,N4,O4))</f>
        <v>Be the body height the independent, the shoe size the dependent variable.</v>
      </c>
      <c r="C4" s="5"/>
      <c r="D4" s="5"/>
      <c r="E4" s="5"/>
      <c r="F4" s="4"/>
      <c r="G4" s="4"/>
      <c r="H4" s="4"/>
      <c r="I4" s="4"/>
      <c r="J4" s="4"/>
      <c r="K4" s="4"/>
      <c r="L4" s="4"/>
      <c r="M4" t="s">
        <v>8</v>
      </c>
      <c r="N4" t="s">
        <v>28</v>
      </c>
      <c r="O4" t="s">
        <v>50</v>
      </c>
    </row>
    <row r="5" spans="1:15">
      <c r="A5" s="4"/>
      <c r="B5" s="5" t="str">
        <f>IF(T!$D$2=T!$M$2,M5,IF(T!$D$2=T!$N$2,N5,O5))</f>
        <v>The conditions for normality are fulfilled.</v>
      </c>
      <c r="C5" s="5"/>
      <c r="D5" s="5"/>
      <c r="E5" s="5"/>
      <c r="F5" s="4"/>
      <c r="G5" s="4"/>
      <c r="H5" s="4"/>
      <c r="I5" s="4"/>
      <c r="J5" s="4"/>
      <c r="K5" s="4"/>
      <c r="L5" s="4"/>
      <c r="M5" t="s">
        <v>15</v>
      </c>
      <c r="N5" t="s">
        <v>30</v>
      </c>
      <c r="O5" t="s">
        <v>51</v>
      </c>
    </row>
    <row r="6" spans="1:15">
      <c r="A6" s="4"/>
      <c r="B6" s="5" t="str">
        <f>IF(T!$D$2=T!$M$2,M6,IF(T!$D$2=T!$N$2,N6,O6))</f>
        <v>The results are contained in the following table:</v>
      </c>
      <c r="C6" s="5"/>
      <c r="D6" s="5"/>
      <c r="E6" s="5"/>
      <c r="F6" s="4"/>
      <c r="G6" s="4"/>
      <c r="H6" s="4"/>
      <c r="I6" s="4"/>
      <c r="J6" s="4"/>
      <c r="K6" s="4"/>
      <c r="L6" s="4"/>
      <c r="M6" t="s">
        <v>0</v>
      </c>
      <c r="N6" t="s">
        <v>31</v>
      </c>
      <c r="O6" t="s">
        <v>52</v>
      </c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t="s">
        <v>1</v>
      </c>
      <c r="N7" t="s">
        <v>32</v>
      </c>
      <c r="O7" t="s">
        <v>53</v>
      </c>
    </row>
    <row r="8" spans="1:15">
      <c r="A8" s="4"/>
      <c r="B8" s="2" t="str">
        <f>IF(T!$D$2=T!$M$2,M7,IF(T!$D$2=T!$N$2,N7,O7))</f>
        <v>Number of the examined person:</v>
      </c>
      <c r="C8" s="1" t="s">
        <v>3</v>
      </c>
      <c r="D8" s="1" t="s">
        <v>4</v>
      </c>
      <c r="E8" s="4"/>
      <c r="F8" s="4"/>
      <c r="G8" s="4"/>
      <c r="H8" s="4"/>
      <c r="I8" s="4"/>
      <c r="J8" s="4"/>
      <c r="K8" s="4"/>
      <c r="L8" s="4"/>
      <c r="M8" t="s">
        <v>5</v>
      </c>
      <c r="N8" t="s">
        <v>33</v>
      </c>
      <c r="O8" t="s">
        <v>54</v>
      </c>
    </row>
    <row r="9" spans="1:15">
      <c r="A9" s="4"/>
      <c r="B9" s="1">
        <v>1</v>
      </c>
      <c r="C9" s="1">
        <v>156</v>
      </c>
      <c r="D9" s="1">
        <v>37</v>
      </c>
      <c r="E9" s="4"/>
      <c r="F9" s="4"/>
      <c r="G9" s="4"/>
      <c r="H9" s="4"/>
      <c r="I9" s="4"/>
      <c r="J9" s="4"/>
      <c r="K9" s="4"/>
      <c r="L9" s="4"/>
      <c r="M9" t="s">
        <v>55</v>
      </c>
      <c r="N9" t="s">
        <v>56</v>
      </c>
      <c r="O9" t="s">
        <v>57</v>
      </c>
    </row>
    <row r="10" spans="1:15">
      <c r="A10" s="4"/>
      <c r="B10" s="1">
        <v>2</v>
      </c>
      <c r="C10" s="1">
        <v>167</v>
      </c>
      <c r="D10" s="1">
        <v>39</v>
      </c>
      <c r="E10" s="4"/>
      <c r="F10" s="4"/>
      <c r="G10" s="4"/>
      <c r="H10" s="4"/>
      <c r="I10" s="4"/>
      <c r="J10" s="4"/>
      <c r="K10" s="4"/>
      <c r="L10" s="4"/>
      <c r="M10" t="s">
        <v>35</v>
      </c>
      <c r="N10" t="s">
        <v>34</v>
      </c>
      <c r="O10" t="s">
        <v>58</v>
      </c>
    </row>
    <row r="11" spans="1:15">
      <c r="A11" s="4"/>
      <c r="B11" s="1">
        <v>3</v>
      </c>
      <c r="C11" s="1">
        <v>165</v>
      </c>
      <c r="D11" s="1">
        <v>37</v>
      </c>
      <c r="E11" s="4"/>
      <c r="F11" s="4"/>
      <c r="G11" s="4"/>
      <c r="H11" s="4"/>
      <c r="I11" s="4"/>
      <c r="J11" s="4"/>
      <c r="K11" s="4"/>
      <c r="L11" s="4"/>
      <c r="M11" t="s">
        <v>6</v>
      </c>
      <c r="N11" t="s">
        <v>37</v>
      </c>
      <c r="O11" t="s">
        <v>59</v>
      </c>
    </row>
    <row r="12" spans="1:15">
      <c r="A12" s="4"/>
      <c r="B12" s="1">
        <v>4</v>
      </c>
      <c r="C12" s="1">
        <v>182</v>
      </c>
      <c r="D12" s="1">
        <v>40</v>
      </c>
      <c r="E12" s="4"/>
      <c r="F12" s="4"/>
      <c r="G12" s="4"/>
      <c r="H12" s="4"/>
      <c r="I12" s="4"/>
      <c r="J12" s="4"/>
      <c r="K12" s="4"/>
      <c r="L12" s="4"/>
      <c r="M12" t="s">
        <v>7</v>
      </c>
      <c r="N12" t="s">
        <v>36</v>
      </c>
      <c r="O12" t="s">
        <v>60</v>
      </c>
    </row>
    <row r="13" spans="1:15">
      <c r="A13" s="4"/>
      <c r="B13" s="1">
        <v>5</v>
      </c>
      <c r="C13" s="1">
        <v>177</v>
      </c>
      <c r="D13" s="1">
        <v>41</v>
      </c>
      <c r="E13" s="4"/>
      <c r="F13" s="4"/>
      <c r="G13" s="4"/>
      <c r="H13" s="4"/>
      <c r="I13" s="4"/>
      <c r="J13" s="4"/>
      <c r="K13" s="4"/>
      <c r="L13" s="4"/>
      <c r="M13" t="s">
        <v>10</v>
      </c>
      <c r="N13" t="s">
        <v>38</v>
      </c>
      <c r="O13" t="s">
        <v>61</v>
      </c>
    </row>
    <row r="14" spans="1:15">
      <c r="A14" s="4"/>
      <c r="B14" s="1">
        <v>6</v>
      </c>
      <c r="C14" s="1">
        <v>195</v>
      </c>
      <c r="D14" s="1">
        <v>46</v>
      </c>
      <c r="E14" s="4"/>
      <c r="F14" s="4"/>
      <c r="G14" s="4"/>
      <c r="H14" s="4"/>
      <c r="I14" s="4"/>
      <c r="J14" s="4"/>
      <c r="K14" s="4"/>
      <c r="L14" s="4"/>
      <c r="M14" t="s">
        <v>11</v>
      </c>
      <c r="N14" t="s">
        <v>39</v>
      </c>
      <c r="O14" t="s">
        <v>62</v>
      </c>
    </row>
    <row r="15" spans="1:15">
      <c r="A15" s="4"/>
      <c r="B15" s="1">
        <v>7</v>
      </c>
      <c r="C15" s="1">
        <v>163</v>
      </c>
      <c r="D15" s="1">
        <v>40</v>
      </c>
      <c r="E15" s="4"/>
      <c r="F15" s="4"/>
      <c r="G15" s="4"/>
      <c r="H15" s="4"/>
      <c r="I15" s="4"/>
      <c r="J15" s="4"/>
      <c r="K15" s="4"/>
      <c r="L15" s="4"/>
      <c r="M15" t="s">
        <v>12</v>
      </c>
      <c r="N15" t="s">
        <v>40</v>
      </c>
      <c r="O15" t="s">
        <v>63</v>
      </c>
    </row>
    <row r="16" spans="1:15">
      <c r="A16" s="4"/>
      <c r="B16" s="1">
        <v>8</v>
      </c>
      <c r="C16" s="1">
        <v>160</v>
      </c>
      <c r="D16" s="1">
        <v>38</v>
      </c>
      <c r="E16" s="4"/>
      <c r="F16" s="4"/>
      <c r="G16" s="4"/>
      <c r="H16" s="4"/>
      <c r="I16" s="4"/>
      <c r="J16" s="4"/>
      <c r="K16" s="4"/>
      <c r="L16" s="4"/>
      <c r="M16" t="s">
        <v>9</v>
      </c>
      <c r="N16" t="s">
        <v>41</v>
      </c>
      <c r="O16" t="s">
        <v>64</v>
      </c>
    </row>
    <row r="17" spans="1:15">
      <c r="A17" s="4"/>
      <c r="B17" s="1">
        <v>9</v>
      </c>
      <c r="C17" s="1">
        <v>155</v>
      </c>
      <c r="D17" s="1">
        <v>39</v>
      </c>
      <c r="E17" s="4"/>
      <c r="F17" s="4"/>
      <c r="G17" s="4"/>
      <c r="H17" s="4"/>
      <c r="I17" s="4"/>
      <c r="J17" s="4"/>
      <c r="K17" s="4"/>
      <c r="L17" s="4"/>
      <c r="M17" t="s">
        <v>13</v>
      </c>
      <c r="N17" t="s">
        <v>42</v>
      </c>
      <c r="O17" t="s">
        <v>66</v>
      </c>
    </row>
    <row r="18" spans="1:15">
      <c r="A18" s="4"/>
      <c r="B18" s="1">
        <v>10</v>
      </c>
      <c r="C18" s="1">
        <v>180</v>
      </c>
      <c r="D18" s="1">
        <v>42</v>
      </c>
      <c r="E18" s="4"/>
      <c r="F18" s="4"/>
      <c r="G18" s="4"/>
      <c r="H18" s="4"/>
      <c r="I18" s="4"/>
      <c r="J18" s="4"/>
      <c r="K18" s="4"/>
      <c r="L18" s="4"/>
      <c r="M18" t="s">
        <v>14</v>
      </c>
      <c r="N18" t="s">
        <v>43</v>
      </c>
      <c r="O18" t="s">
        <v>65</v>
      </c>
    </row>
    <row r="19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t="s">
        <v>45</v>
      </c>
      <c r="N19" t="s">
        <v>44</v>
      </c>
      <c r="O19" t="s">
        <v>67</v>
      </c>
    </row>
    <row r="20" spans="1:15">
      <c r="A20" s="4"/>
      <c r="B20" s="2" t="str">
        <f>IF(T!$D$2=T!$M$2,M8,IF(T!$D$2=T!$N$2,N8,O8))</f>
        <v>Give the coefficient of determination: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t="s">
        <v>16</v>
      </c>
      <c r="N20" t="s">
        <v>69</v>
      </c>
      <c r="O20" t="s">
        <v>68</v>
      </c>
    </row>
    <row r="21" spans="1:15" ht="30">
      <c r="A21" s="4"/>
      <c r="B21" s="2" t="str">
        <f>IF(T!$D$2=T!$M$2,M9,IF(T!$D$2=T!$N$2,N9,O9))</f>
        <v>Calculate the test statistik for the significance of the correlation coefficient: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t="s">
        <v>375</v>
      </c>
      <c r="N21" t="s">
        <v>376</v>
      </c>
      <c r="O21" t="s">
        <v>377</v>
      </c>
    </row>
    <row r="22" spans="1:15" ht="30">
      <c r="A22" s="4"/>
      <c r="B22" s="2" t="str">
        <f>IF(T!$D$2=T!$M$2,M10,IF(T!$D$2=T!$N$2,N10,O10))</f>
        <v>What is the two-tailed error probability calculated from the sample?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t="s">
        <v>20</v>
      </c>
      <c r="N22" t="s">
        <v>29</v>
      </c>
      <c r="O22" t="s">
        <v>70</v>
      </c>
    </row>
    <row r="23" spans="1:15" ht="30">
      <c r="A23" s="4"/>
      <c r="B23" s="2" t="str">
        <f>IF(T!$D$2=T!$M$2,M11,IF(T!$D$2=T!$N$2,N11,O11))</f>
        <v>Is there a significant relationship at 2% significance level? (yes=1; no=0)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t="s">
        <v>317</v>
      </c>
      <c r="N23" t="s">
        <v>318</v>
      </c>
      <c r="O23" t="s">
        <v>319</v>
      </c>
    </row>
    <row r="24" spans="1:15" ht="30">
      <c r="A24" s="4"/>
      <c r="B24" s="2" t="str">
        <f>IF(T!$D$2=T!$M$2,M12,IF(T!$D$2=T!$N$2,N12,O12))</f>
        <v>What is the possible decision error? (type I=1, type II=2)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t="s">
        <v>311</v>
      </c>
      <c r="N24" t="s">
        <v>314</v>
      </c>
      <c r="O24" t="s">
        <v>315</v>
      </c>
    </row>
    <row r="25" spans="1:15" ht="30">
      <c r="A25" s="4"/>
      <c r="B25" s="2" t="str">
        <f>IF(T!$D$2=T!$M$2,M13,IF(T!$D$2=T!$N$2,N13,O13))</f>
        <v>Give the parameters of the best fitting linear.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>
      <c r="A26" s="4"/>
      <c r="B26" s="2" t="str">
        <f>IF(T!$D$2=T!$M$2,M14,IF(T!$D$2=T!$N$2,N14,O14))</f>
        <v>Slope:</v>
      </c>
      <c r="C26" s="3"/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4"/>
      <c r="B27" s="2" t="str">
        <f>IF(T!$D$2=T!$M$2,M15,IF(T!$D$2=T!$N$2,N15,O15))</f>
        <v>y-axis intercept:</v>
      </c>
      <c r="C27" s="3"/>
      <c r="D27" s="4"/>
      <c r="E27" s="4"/>
      <c r="F27" s="4"/>
      <c r="G27" s="4"/>
      <c r="H27" s="4"/>
      <c r="I27" s="4"/>
      <c r="J27" s="4"/>
      <c r="K27" s="4"/>
      <c r="L27" s="4"/>
    </row>
    <row r="28" spans="1:15" ht="30">
      <c r="A28" s="4"/>
      <c r="B28" s="2" t="str">
        <f>IF(T!$D$2=T!$M$2,M16,IF(T!$D$2=T!$N$2,N16,O16))</f>
        <v>Based on the fitted linear, calculate …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5" ht="30">
      <c r="A29" s="4"/>
      <c r="B29" s="2" t="str">
        <f>IF(T!$D$2=T!$M$2,M17,IF(T!$D$2=T!$N$2,N17,O17))</f>
        <v>… the expected shoe size of a person whose body height is 159 cm.</v>
      </c>
      <c r="C29" s="3"/>
      <c r="D29" s="4"/>
      <c r="E29" s="4"/>
      <c r="F29" s="4"/>
      <c r="G29" s="4"/>
      <c r="H29" s="4"/>
      <c r="I29" s="4"/>
      <c r="J29" s="4"/>
      <c r="K29" s="4"/>
      <c r="L29" s="4"/>
    </row>
    <row r="30" spans="1:15" ht="30">
      <c r="A30" s="4"/>
      <c r="B30" s="2" t="str">
        <f>IF(T!$D$2=T!$M$2,M18,IF(T!$D$2=T!$N$2,N18,O18))</f>
        <v>… the expected body height of a person whose shoe size is 40.5.</v>
      </c>
      <c r="C30" s="3"/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40"/>
  <sheetViews>
    <sheetView workbookViewId="0"/>
  </sheetViews>
  <sheetFormatPr baseColWidth="10" defaultColWidth="10.83203125" defaultRowHeight="15" zeroHeight="1" x14ac:dyDescent="0"/>
  <cols>
    <col min="1" max="1" width="10.83203125" customWidth="1"/>
    <col min="2" max="2" width="40.83203125" customWidth="1"/>
    <col min="3" max="4" width="10.83203125" customWidth="1"/>
    <col min="5" max="5" width="100.6640625" customWidth="1"/>
    <col min="6" max="12" width="10.83203125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>
      <c r="A2" s="4"/>
      <c r="B2" s="5" t="str">
        <f>IF(T!$D$2=T!$M$2,M2,IF(T!$D$2=T!$N$2,N2,O2))</f>
        <v>We would like to examine, whether there is a linear relationship between human body height and shou size.</v>
      </c>
      <c r="C2" s="5"/>
      <c r="D2" s="5"/>
      <c r="E2" s="5"/>
      <c r="F2" s="4"/>
      <c r="G2" s="4"/>
      <c r="H2" s="4"/>
      <c r="I2" s="4"/>
      <c r="J2" s="4"/>
      <c r="K2" s="4"/>
      <c r="L2" s="4"/>
      <c r="M2" t="s">
        <v>25</v>
      </c>
      <c r="N2" t="s">
        <v>26</v>
      </c>
      <c r="O2" t="s">
        <v>48</v>
      </c>
    </row>
    <row r="3" spans="1:15">
      <c r="A3" s="4"/>
      <c r="B3" s="5" t="str">
        <f>IF(T!$D$2=T!$M$2,M3,IF(T!$D$2=T!$N$2,N3,O3))</f>
        <v>Therefore, we measured the height (in cm, h) and shou size (in EU system, s) of 10 persons.</v>
      </c>
      <c r="C3" s="5"/>
      <c r="D3" s="5"/>
      <c r="E3" s="5"/>
      <c r="F3" s="4"/>
      <c r="G3" s="4"/>
      <c r="H3" s="4"/>
      <c r="I3" s="4"/>
      <c r="J3" s="4"/>
      <c r="K3" s="4"/>
      <c r="L3" s="4"/>
      <c r="M3" t="s">
        <v>2</v>
      </c>
      <c r="N3" t="s">
        <v>27</v>
      </c>
      <c r="O3" t="s">
        <v>49</v>
      </c>
    </row>
    <row r="4" spans="1:15">
      <c r="A4" s="4"/>
      <c r="B4" s="5" t="str">
        <f>IF(T!$D$2=T!$M$2,M4,IF(T!$D$2=T!$N$2,N4,O4))</f>
        <v>Be the body height the independent, the shoe size the dependent variable.</v>
      </c>
      <c r="C4" s="5"/>
      <c r="D4" s="5"/>
      <c r="E4" s="5"/>
      <c r="F4" s="4"/>
      <c r="G4" s="4"/>
      <c r="H4" s="4"/>
      <c r="I4" s="4"/>
      <c r="J4" s="4"/>
      <c r="K4" s="4"/>
      <c r="L4" s="4"/>
      <c r="M4" t="s">
        <v>8</v>
      </c>
      <c r="N4" t="s">
        <v>28</v>
      </c>
      <c r="O4" t="s">
        <v>50</v>
      </c>
    </row>
    <row r="5" spans="1:15">
      <c r="A5" s="4"/>
      <c r="B5" s="5" t="str">
        <f>IF(T!$D$2=T!$M$2,M5,IF(T!$D$2=T!$N$2,N5,O5))</f>
        <v>The conditions for normality are fulfilled.</v>
      </c>
      <c r="C5" s="5"/>
      <c r="D5" s="5"/>
      <c r="E5" s="5"/>
      <c r="F5" s="4"/>
      <c r="G5" s="4"/>
      <c r="H5" s="4"/>
      <c r="I5" s="4"/>
      <c r="J5" s="4"/>
      <c r="K5" s="4"/>
      <c r="L5" s="4"/>
      <c r="M5" t="s">
        <v>15</v>
      </c>
      <c r="N5" t="s">
        <v>30</v>
      </c>
      <c r="O5" t="s">
        <v>51</v>
      </c>
    </row>
    <row r="6" spans="1:15">
      <c r="A6" s="4"/>
      <c r="B6" s="5" t="str">
        <f>IF(T!$D$2=T!$M$2,M6,IF(T!$D$2=T!$N$2,N6,O6))</f>
        <v>The results are contained in the following table:</v>
      </c>
      <c r="C6" s="5"/>
      <c r="D6" s="5"/>
      <c r="E6" s="5"/>
      <c r="F6" s="4"/>
      <c r="G6" s="4"/>
      <c r="H6" s="4"/>
      <c r="I6" s="4"/>
      <c r="J6" s="4"/>
      <c r="K6" s="4"/>
      <c r="L6" s="4"/>
      <c r="M6" t="s">
        <v>0</v>
      </c>
      <c r="N6" t="s">
        <v>31</v>
      </c>
      <c r="O6" t="s">
        <v>52</v>
      </c>
    </row>
    <row r="7" spans="1:15">
      <c r="A7" s="4"/>
      <c r="B7" s="4"/>
      <c r="C7" s="4" t="s">
        <v>46</v>
      </c>
      <c r="D7" s="4" t="s">
        <v>47</v>
      </c>
      <c r="E7" s="4"/>
      <c r="F7" s="4"/>
      <c r="G7" s="4"/>
      <c r="H7" s="4"/>
      <c r="I7" s="4"/>
      <c r="J7" s="4"/>
      <c r="K7" s="4"/>
      <c r="L7" s="4"/>
      <c r="M7" t="s">
        <v>1</v>
      </c>
      <c r="N7" t="s">
        <v>32</v>
      </c>
      <c r="O7" t="s">
        <v>53</v>
      </c>
    </row>
    <row r="8" spans="1:15">
      <c r="A8" s="4"/>
      <c r="B8" s="2" t="str">
        <f>IF(T!$D$2=T!$M$2,M7,IF(T!$D$2=T!$N$2,N7,O7))</f>
        <v>Number of the examined person:</v>
      </c>
      <c r="C8" s="1" t="s">
        <v>3</v>
      </c>
      <c r="D8" s="1" t="s">
        <v>4</v>
      </c>
      <c r="E8" s="4"/>
      <c r="F8" s="4"/>
      <c r="G8" s="4"/>
      <c r="H8" s="4"/>
      <c r="I8" s="4"/>
      <c r="J8" s="4"/>
      <c r="K8" s="4"/>
      <c r="L8" s="4"/>
      <c r="M8" t="s">
        <v>5</v>
      </c>
      <c r="N8" t="s">
        <v>33</v>
      </c>
      <c r="O8" t="s">
        <v>54</v>
      </c>
    </row>
    <row r="9" spans="1:15">
      <c r="A9" s="4"/>
      <c r="B9" s="1">
        <v>1</v>
      </c>
      <c r="C9" s="1">
        <v>156</v>
      </c>
      <c r="D9" s="1">
        <v>37</v>
      </c>
      <c r="E9" s="4"/>
      <c r="F9" s="4"/>
      <c r="G9" s="4"/>
      <c r="H9" s="4"/>
      <c r="I9" s="4"/>
      <c r="J9" s="4"/>
      <c r="K9" s="4"/>
      <c r="L9" s="4"/>
      <c r="M9" t="s">
        <v>55</v>
      </c>
      <c r="N9" t="s">
        <v>56</v>
      </c>
      <c r="O9" t="s">
        <v>57</v>
      </c>
    </row>
    <row r="10" spans="1:15">
      <c r="A10" s="4"/>
      <c r="B10" s="1">
        <v>2</v>
      </c>
      <c r="C10" s="1">
        <v>167</v>
      </c>
      <c r="D10" s="1">
        <v>39</v>
      </c>
      <c r="E10" s="4"/>
      <c r="F10" s="4"/>
      <c r="G10" s="4"/>
      <c r="H10" s="4"/>
      <c r="I10" s="4"/>
      <c r="J10" s="4"/>
      <c r="K10" s="4"/>
      <c r="L10" s="4"/>
      <c r="M10" t="s">
        <v>35</v>
      </c>
      <c r="N10" t="s">
        <v>34</v>
      </c>
      <c r="O10" t="s">
        <v>58</v>
      </c>
    </row>
    <row r="11" spans="1:15">
      <c r="A11" s="4"/>
      <c r="B11" s="1">
        <v>3</v>
      </c>
      <c r="C11" s="1">
        <v>165</v>
      </c>
      <c r="D11" s="1">
        <v>37</v>
      </c>
      <c r="E11" s="4"/>
      <c r="F11" s="4"/>
      <c r="G11" s="4"/>
      <c r="H11" s="4"/>
      <c r="I11" s="4"/>
      <c r="J11" s="4"/>
      <c r="K11" s="4"/>
      <c r="L11" s="4"/>
      <c r="M11" t="s">
        <v>6</v>
      </c>
      <c r="N11" t="s">
        <v>37</v>
      </c>
      <c r="O11" t="s">
        <v>59</v>
      </c>
    </row>
    <row r="12" spans="1:15">
      <c r="A12" s="4"/>
      <c r="B12" s="1">
        <v>4</v>
      </c>
      <c r="C12" s="1">
        <v>182</v>
      </c>
      <c r="D12" s="1">
        <v>40</v>
      </c>
      <c r="E12" s="4"/>
      <c r="F12" s="4"/>
      <c r="G12" s="4"/>
      <c r="H12" s="4"/>
      <c r="I12" s="4"/>
      <c r="J12" s="4"/>
      <c r="K12" s="4"/>
      <c r="L12" s="4"/>
      <c r="M12" t="s">
        <v>7</v>
      </c>
      <c r="N12" t="s">
        <v>36</v>
      </c>
      <c r="O12" t="s">
        <v>60</v>
      </c>
    </row>
    <row r="13" spans="1:15">
      <c r="A13" s="4"/>
      <c r="B13" s="1">
        <v>5</v>
      </c>
      <c r="C13" s="1">
        <v>177</v>
      </c>
      <c r="D13" s="1">
        <v>41</v>
      </c>
      <c r="E13" s="4"/>
      <c r="F13" s="4"/>
      <c r="G13" s="4"/>
      <c r="H13" s="4"/>
      <c r="I13" s="4"/>
      <c r="J13" s="4"/>
      <c r="K13" s="4"/>
      <c r="L13" s="4"/>
      <c r="M13" t="s">
        <v>10</v>
      </c>
      <c r="N13" t="s">
        <v>38</v>
      </c>
      <c r="O13" t="s">
        <v>61</v>
      </c>
    </row>
    <row r="14" spans="1:15">
      <c r="A14" s="4"/>
      <c r="B14" s="1">
        <v>6</v>
      </c>
      <c r="C14" s="1">
        <v>195</v>
      </c>
      <c r="D14" s="1">
        <v>46</v>
      </c>
      <c r="E14" s="4"/>
      <c r="F14" s="4"/>
      <c r="G14" s="4"/>
      <c r="H14" s="4"/>
      <c r="I14" s="4"/>
      <c r="J14" s="4"/>
      <c r="K14" s="4"/>
      <c r="L14" s="4"/>
      <c r="M14" t="s">
        <v>11</v>
      </c>
      <c r="N14" t="s">
        <v>39</v>
      </c>
      <c r="O14" t="s">
        <v>62</v>
      </c>
    </row>
    <row r="15" spans="1:15">
      <c r="A15" s="4"/>
      <c r="B15" s="1">
        <v>7</v>
      </c>
      <c r="C15" s="1">
        <v>163</v>
      </c>
      <c r="D15" s="1">
        <v>40</v>
      </c>
      <c r="E15" s="4"/>
      <c r="F15" s="4"/>
      <c r="G15" s="4"/>
      <c r="H15" s="4"/>
      <c r="I15" s="4"/>
      <c r="J15" s="4"/>
      <c r="K15" s="4"/>
      <c r="L15" s="4"/>
      <c r="M15" t="s">
        <v>12</v>
      </c>
      <c r="N15" t="s">
        <v>40</v>
      </c>
      <c r="O15" t="s">
        <v>63</v>
      </c>
    </row>
    <row r="16" spans="1:15">
      <c r="A16" s="4"/>
      <c r="B16" s="1">
        <v>8</v>
      </c>
      <c r="C16" s="1">
        <v>160</v>
      </c>
      <c r="D16" s="1">
        <v>38</v>
      </c>
      <c r="E16" s="4"/>
      <c r="F16" s="4"/>
      <c r="G16" s="4"/>
      <c r="H16" s="4"/>
      <c r="I16" s="4"/>
      <c r="J16" s="4"/>
      <c r="K16" s="4"/>
      <c r="L16" s="4"/>
      <c r="M16" t="s">
        <v>9</v>
      </c>
      <c r="N16" t="s">
        <v>41</v>
      </c>
      <c r="O16" t="s">
        <v>64</v>
      </c>
    </row>
    <row r="17" spans="1:15">
      <c r="A17" s="4"/>
      <c r="B17" s="1">
        <v>9</v>
      </c>
      <c r="C17" s="1">
        <v>155</v>
      </c>
      <c r="D17" s="1">
        <v>39</v>
      </c>
      <c r="E17" s="4"/>
      <c r="F17" s="4"/>
      <c r="G17" s="4"/>
      <c r="H17" s="4"/>
      <c r="I17" s="4"/>
      <c r="J17" s="4"/>
      <c r="K17" s="4"/>
      <c r="L17" s="4"/>
      <c r="M17" t="s">
        <v>13</v>
      </c>
      <c r="N17" t="s">
        <v>42</v>
      </c>
      <c r="O17" t="s">
        <v>66</v>
      </c>
    </row>
    <row r="18" spans="1:15">
      <c r="A18" s="4"/>
      <c r="B18" s="1">
        <v>10</v>
      </c>
      <c r="C18" s="1">
        <v>180</v>
      </c>
      <c r="D18" s="1">
        <v>42</v>
      </c>
      <c r="E18" s="4"/>
      <c r="F18" s="4"/>
      <c r="G18" s="4"/>
      <c r="H18" s="4"/>
      <c r="I18" s="4"/>
      <c r="J18" s="4"/>
      <c r="K18" s="4"/>
      <c r="L18" s="4"/>
      <c r="M18" t="s">
        <v>14</v>
      </c>
      <c r="N18" t="s">
        <v>43</v>
      </c>
      <c r="O18" t="s">
        <v>65</v>
      </c>
    </row>
    <row r="19" spans="1:15">
      <c r="A19" s="4"/>
      <c r="B19" s="4"/>
      <c r="C19" s="4"/>
      <c r="D19" s="4"/>
      <c r="E19" s="4"/>
      <c r="F19" s="4" t="str">
        <f>IF(T!$D$2=T!$M$2,M22,IF(T!$D$2=T!$N$2,N22,O22))</f>
        <v>auxiliary calculations:</v>
      </c>
      <c r="G19" s="4"/>
      <c r="H19" s="4"/>
      <c r="I19" s="4"/>
      <c r="J19" s="4"/>
      <c r="K19" s="4"/>
      <c r="L19" s="4"/>
      <c r="M19" t="s">
        <v>45</v>
      </c>
      <c r="N19" t="s">
        <v>44</v>
      </c>
      <c r="O19" t="s">
        <v>67</v>
      </c>
    </row>
    <row r="20" spans="1:15">
      <c r="A20" s="4"/>
      <c r="B20" s="2" t="str">
        <f>IF(T!$D$2=T!$M$2,M8,IF(T!$D$2=T!$N$2,N8,O8))</f>
        <v>Give the coefficient of determination:</v>
      </c>
      <c r="C20" s="3">
        <f>RSQ(D9:D18,C9:C18)</f>
        <v>0.74899420720040333</v>
      </c>
      <c r="D20" s="4" t="str">
        <f>IF(T!$D$2=T!$M$2,M19,IF(T!$D$2=T!$N$2,N19,O19))</f>
        <v>a.k.a. R-squared, R^2 or r^2.</v>
      </c>
      <c r="E20" s="4"/>
      <c r="F20" s="4" t="s">
        <v>17</v>
      </c>
      <c r="G20" s="4">
        <f>CORREL(D9:D18,C9:C18)</f>
        <v>0.86544451422399304</v>
      </c>
      <c r="H20" s="4"/>
      <c r="I20" s="4"/>
      <c r="J20" s="4"/>
      <c r="K20" s="4"/>
      <c r="L20" s="4"/>
      <c r="M20" t="s">
        <v>16</v>
      </c>
      <c r="N20" t="s">
        <v>69</v>
      </c>
      <c r="O20" t="s">
        <v>68</v>
      </c>
    </row>
    <row r="21" spans="1:15" ht="30">
      <c r="A21" s="4"/>
      <c r="B21" s="2" t="str">
        <f>IF(T!$D$2=T!$M$2,M9,IF(T!$D$2=T!$N$2,N9,O9))</f>
        <v>Calculate the test statistik for the significance of the correlation coefficient:</v>
      </c>
      <c r="C21" s="3">
        <f>G20*SQRT(G22/(1-C20))</f>
        <v>4.8858749876774077</v>
      </c>
      <c r="D21" s="4" t="str">
        <f>IF(T!$D$2=T!$M$2,M20,IF(T!$D$2=T!$N$2,N20,O20))</f>
        <v>this is the sample's t-value</v>
      </c>
      <c r="E21" s="4"/>
      <c r="F21" s="4" t="s">
        <v>18</v>
      </c>
      <c r="G21" s="4">
        <v>10</v>
      </c>
      <c r="H21" s="4"/>
      <c r="I21" s="4"/>
      <c r="J21" s="4"/>
      <c r="K21" s="4"/>
      <c r="L21" s="4"/>
      <c r="M21" t="s">
        <v>375</v>
      </c>
      <c r="N21" t="s">
        <v>376</v>
      </c>
      <c r="O21" t="s">
        <v>377</v>
      </c>
    </row>
    <row r="22" spans="1:15" ht="30">
      <c r="A22" s="4"/>
      <c r="B22" s="2" t="str">
        <f>IF(T!$D$2=T!$M$2,M10,IF(T!$D$2=T!$N$2,N10,O10))</f>
        <v>What is the two-tailed error probability calculated from the sample?</v>
      </c>
      <c r="C22" s="3">
        <f>_xlfn.T.DIST.2T(C21,G22)</f>
        <v>1.2152854510070854E-3</v>
      </c>
      <c r="D22" s="4" t="str">
        <f>IF(T!$D$2=T!$M$2,M21,IF(T!$D$2=T!$N$2,N21,O21))</f>
        <v>this is the sample's two-tailed p-value (for the =T.DIST.2T() function you need a positive t-value!)</v>
      </c>
      <c r="E22" s="4"/>
      <c r="F22" s="4" t="s">
        <v>19</v>
      </c>
      <c r="G22" s="4">
        <f>G21-2</f>
        <v>8</v>
      </c>
      <c r="H22" s="4"/>
      <c r="I22" s="4"/>
      <c r="J22" s="4"/>
      <c r="K22" s="4"/>
      <c r="L22" s="4"/>
      <c r="M22" t="s">
        <v>20</v>
      </c>
      <c r="N22" t="s">
        <v>29</v>
      </c>
      <c r="O22" t="s">
        <v>70</v>
      </c>
    </row>
    <row r="23" spans="1:15" ht="30">
      <c r="A23" s="4"/>
      <c r="B23" s="2" t="str">
        <f>IF(T!$D$2=T!$M$2,M11,IF(T!$D$2=T!$N$2,N11,O11))</f>
        <v>Is there a significant relationship at 2% significance level? (yes=1; no=0)</v>
      </c>
      <c r="C23" s="3">
        <v>1</v>
      </c>
      <c r="D23" s="4" t="str">
        <f>IF(T!$D$2=T!$M$2,M23,IF(T!$D$2=T!$N$2,N23,O23))</f>
        <v>p_sample &lt; p_crit</v>
      </c>
      <c r="E23" s="4"/>
      <c r="F23" s="4"/>
      <c r="G23" s="4"/>
      <c r="H23" s="4"/>
      <c r="I23" s="4"/>
      <c r="J23" s="4"/>
      <c r="K23" s="4"/>
      <c r="L23" s="4"/>
      <c r="M23" t="s">
        <v>317</v>
      </c>
      <c r="N23" t="s">
        <v>318</v>
      </c>
      <c r="O23" t="s">
        <v>319</v>
      </c>
    </row>
    <row r="24" spans="1:15" ht="30">
      <c r="A24" s="4"/>
      <c r="B24" s="2" t="str">
        <f>IF(T!$D$2=T!$M$2,M12,IF(T!$D$2=T!$N$2,N12,O12))</f>
        <v>What is the possible decision error? (type I=1, type II=2)</v>
      </c>
      <c r="C24" s="3">
        <v>1</v>
      </c>
      <c r="D24" s="4" t="str">
        <f>IF(T!$D$2=T!$M$2,M24,IF(T!$D$2=T!$N$2,N24,O24))</f>
        <v>alpha error</v>
      </c>
      <c r="E24" s="4"/>
      <c r="F24" s="4"/>
      <c r="G24" s="4"/>
      <c r="H24" s="4"/>
      <c r="I24" s="4"/>
      <c r="J24" s="4"/>
      <c r="K24" s="4"/>
      <c r="L24" s="4"/>
      <c r="M24" t="s">
        <v>311</v>
      </c>
      <c r="N24" t="s">
        <v>314</v>
      </c>
      <c r="O24" t="s">
        <v>315</v>
      </c>
    </row>
    <row r="25" spans="1:15" ht="30">
      <c r="A25" s="4"/>
      <c r="B25" s="2" t="str">
        <f>IF(T!$D$2=T!$M$2,M13,IF(T!$D$2=T!$N$2,N13,O13))</f>
        <v>Give the parameters of the best fitting linear.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>
      <c r="A26" s="4"/>
      <c r="B26" s="2" t="str">
        <f>IF(T!$D$2=T!$M$2,M14,IF(T!$D$2=T!$N$2,N14,O14))</f>
        <v>Slope:</v>
      </c>
      <c r="C26" s="3">
        <f>SLOPE(D9:D18,C9:C18)</f>
        <v>0.17871222076215507</v>
      </c>
      <c r="D26" s="4" t="s">
        <v>22</v>
      </c>
      <c r="E26" s="4"/>
      <c r="F26" s="4"/>
      <c r="G26" s="4"/>
      <c r="H26" s="4"/>
      <c r="I26" s="4"/>
      <c r="J26" s="4"/>
      <c r="K26" s="4"/>
      <c r="L26" s="4"/>
    </row>
    <row r="27" spans="1:15">
      <c r="A27" s="4"/>
      <c r="B27" s="2" t="str">
        <f>IF(T!$D$2=T!$M$2,M15,IF(T!$D$2=T!$N$2,N15,O15))</f>
        <v>y-axis intercept:</v>
      </c>
      <c r="C27" s="3">
        <f>INTERCEPT(D9:D18,C9:C18)</f>
        <v>9.5189224704336368</v>
      </c>
      <c r="D27" s="4" t="s">
        <v>23</v>
      </c>
      <c r="E27" s="4"/>
      <c r="F27" s="4"/>
      <c r="G27" s="4"/>
      <c r="H27" s="4"/>
      <c r="I27" s="4"/>
      <c r="J27" s="4"/>
      <c r="K27" s="4"/>
      <c r="L27" s="4"/>
    </row>
    <row r="28" spans="1:15" ht="30">
      <c r="A28" s="4"/>
      <c r="B28" s="2" t="str">
        <f>IF(T!$D$2=T!$M$2,M16,IF(T!$D$2=T!$N$2,N16,O16))</f>
        <v>Based on the fitted linear, calculate …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5" ht="30">
      <c r="A29" s="4"/>
      <c r="B29" s="2" t="str">
        <f>IF(T!$D$2=T!$M$2,M17,IF(T!$D$2=T!$N$2,N17,O17))</f>
        <v>… the expected shoe size of a person whose body height is 159 cm.</v>
      </c>
      <c r="C29" s="3">
        <f>C26*159+C27</f>
        <v>37.93416557161629</v>
      </c>
      <c r="D29" s="4" t="s">
        <v>21</v>
      </c>
      <c r="E29" s="4"/>
      <c r="F29" s="4"/>
      <c r="G29" s="4"/>
      <c r="H29" s="4"/>
      <c r="I29" s="4"/>
      <c r="J29" s="4"/>
      <c r="K29" s="4"/>
      <c r="L29" s="4"/>
    </row>
    <row r="30" spans="1:15" ht="30">
      <c r="A30" s="4"/>
      <c r="B30" s="2" t="str">
        <f>IF(T!$D$2=T!$M$2,M18,IF(T!$D$2=T!$N$2,N18,O18))</f>
        <v>… the expected body height of a person whose shoe size is 40.5.</v>
      </c>
      <c r="C30" s="3">
        <f>(40.5-C27)/C26</f>
        <v>173.35735294117649</v>
      </c>
      <c r="D30" s="4" t="s">
        <v>24</v>
      </c>
      <c r="E30" s="4"/>
      <c r="F30" s="4"/>
      <c r="G30" s="4"/>
      <c r="H30" s="4"/>
      <c r="I30" s="4"/>
      <c r="J30" s="4"/>
      <c r="K30" s="4"/>
      <c r="L30" s="4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26" r:id="rId3">
          <objectPr defaultSize="0" autoPict="0" r:id="rId4">
            <anchor moveWithCells="1">
              <from>
                <xdr:col>4</xdr:col>
                <xdr:colOff>533400</xdr:colOff>
                <xdr:row>13</xdr:row>
                <xdr:rowOff>0</xdr:rowOff>
              </from>
              <to>
                <xdr:col>4</xdr:col>
                <xdr:colOff>2616200</xdr:colOff>
                <xdr:row>17</xdr:row>
                <xdr:rowOff>114300</xdr:rowOff>
              </to>
            </anchor>
          </objectPr>
        </oleObject>
      </mc:Choice>
      <mc:Fallback>
        <oleObject progId="Equation.3" shapeId="1026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230"/>
  <sheetViews>
    <sheetView workbookViewId="0"/>
  </sheetViews>
  <sheetFormatPr baseColWidth="10" defaultColWidth="0" defaultRowHeight="15" zeroHeight="1" x14ac:dyDescent="0"/>
  <cols>
    <col min="1" max="1" width="10.83203125" customWidth="1"/>
    <col min="2" max="2" width="60.83203125" style="7" customWidth="1"/>
    <col min="3" max="3" width="12.1640625" bestFit="1" customWidth="1"/>
    <col min="4" max="4" width="40.83203125" customWidth="1"/>
    <col min="5" max="7" width="10.83203125" customWidth="1"/>
    <col min="8" max="10" width="25.83203125" customWidth="1"/>
    <col min="11" max="12" width="10.83203125" customWidth="1"/>
    <col min="16" max="16384" width="10.83203125" hidden="1"/>
  </cols>
  <sheetData>
    <row r="1" spans="1:15">
      <c r="A1" s="4"/>
      <c r="B1" s="9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30">
      <c r="A2" s="4"/>
      <c r="B2" s="8" t="str">
        <f>IF(T!$D$2=T!$M$2,M2,IF(T!$D$2=T!$N$2,N2,O2))</f>
        <v>We would like to examine if there is correlation between the life expectancy at birth and the total fertility rate.</v>
      </c>
      <c r="C2" s="4"/>
      <c r="D2" s="4"/>
      <c r="E2" s="4"/>
      <c r="F2" s="4"/>
      <c r="G2" s="4"/>
      <c r="H2" s="25" t="str">
        <f>IF(T!$D$2=T!$M$2,M27,IF(T!$D$2=T!$N$2,N27,O27))</f>
        <v>Country:</v>
      </c>
      <c r="I2" s="25" t="str">
        <f>IF(T!$D$2=T!$M$2,M28,IF(T!$D$2=T!$N$2,N28,O28))</f>
        <v>Total fertility rate:</v>
      </c>
      <c r="J2" s="25" t="str">
        <f>IF(T!$D$2=T!$M$2,M29,IF(T!$D$2=T!$N$2,N29,O29))</f>
        <v>Life expectancy at birth:</v>
      </c>
      <c r="K2" s="4"/>
      <c r="L2" s="4"/>
      <c r="M2" t="s">
        <v>302</v>
      </c>
      <c r="N2" t="s">
        <v>396</v>
      </c>
      <c r="O2" t="s">
        <v>382</v>
      </c>
    </row>
    <row r="3" spans="1:15">
      <c r="A3" s="4"/>
      <c r="B3" s="8" t="str">
        <f>IF(T!$D$2=T!$M$2,M3,IF(T!$D$2=T!$N$2,N3,O3))</f>
        <v>We used the data of the countries of the world from 2003.</v>
      </c>
      <c r="C3" s="4"/>
      <c r="D3" s="4"/>
      <c r="E3" s="4"/>
      <c r="F3" s="4"/>
      <c r="G3" s="4"/>
      <c r="H3" s="28" t="s">
        <v>71</v>
      </c>
      <c r="I3" s="6">
        <v>1.1299999999999999</v>
      </c>
      <c r="J3" s="6">
        <v>71.8</v>
      </c>
      <c r="K3" s="4"/>
      <c r="L3" s="4"/>
      <c r="M3" t="s">
        <v>292</v>
      </c>
      <c r="N3" t="s">
        <v>384</v>
      </c>
      <c r="O3" t="s">
        <v>383</v>
      </c>
    </row>
    <row r="4" spans="1:15">
      <c r="A4" s="4"/>
      <c r="B4" s="8" t="str">
        <f>IF(T!$D$2=T!$M$2,M4,IF(T!$D$2=T!$N$2,N4,O4))</f>
        <v>Source: indexmundi.com</v>
      </c>
      <c r="C4" s="4"/>
      <c r="D4" s="4"/>
      <c r="E4" s="4"/>
      <c r="F4" s="4"/>
      <c r="G4" s="4"/>
      <c r="H4" s="28" t="s">
        <v>72</v>
      </c>
      <c r="I4" s="6">
        <v>1.18</v>
      </c>
      <c r="J4" s="6">
        <v>75.180000000000007</v>
      </c>
      <c r="K4" s="4"/>
      <c r="L4" s="4"/>
      <c r="M4" t="s">
        <v>300</v>
      </c>
      <c r="N4" t="s">
        <v>385</v>
      </c>
      <c r="O4" t="s">
        <v>386</v>
      </c>
    </row>
    <row r="5" spans="1:15">
      <c r="A5" s="4"/>
      <c r="B5" s="8" t="str">
        <f>IF(T!$D$2=T!$M$2,M5,IF(T!$D$2=T!$N$2,N5,O5))</f>
        <v>Data can be found in columns H–J.</v>
      </c>
      <c r="C5" s="4"/>
      <c r="D5" s="4"/>
      <c r="E5" s="4"/>
      <c r="F5" s="4"/>
      <c r="G5" s="4"/>
      <c r="H5" s="28" t="s">
        <v>73</v>
      </c>
      <c r="I5" s="6">
        <v>1.2</v>
      </c>
      <c r="J5" s="6">
        <v>69.31</v>
      </c>
      <c r="K5" s="4"/>
      <c r="L5" s="4"/>
      <c r="M5" t="s">
        <v>294</v>
      </c>
      <c r="N5" t="s">
        <v>387</v>
      </c>
      <c r="O5" t="s">
        <v>388</v>
      </c>
    </row>
    <row r="6" spans="1:15">
      <c r="A6" s="4"/>
      <c r="B6" s="8" t="str">
        <f>IF(T!$D$2=T!$M$2,M6,IF(T!$D$2=T!$N$2,N6,O6))</f>
        <v>The data fulfil the normality requirements.</v>
      </c>
      <c r="C6" s="4"/>
      <c r="D6" s="4"/>
      <c r="E6" s="4"/>
      <c r="F6" s="4"/>
      <c r="G6" s="4"/>
      <c r="H6" s="28" t="s">
        <v>74</v>
      </c>
      <c r="I6" s="6">
        <v>1.24</v>
      </c>
      <c r="J6" s="6">
        <v>80.42</v>
      </c>
      <c r="K6" s="4"/>
      <c r="L6" s="4"/>
      <c r="M6" t="s">
        <v>295</v>
      </c>
      <c r="N6" t="s">
        <v>389</v>
      </c>
      <c r="O6" t="s">
        <v>390</v>
      </c>
    </row>
    <row r="7" spans="1:15">
      <c r="A7" s="4"/>
      <c r="B7" s="8" t="str">
        <f>IF(T!$D$2=T!$M$2,M7,IF(T!$D$2=T!$N$2,N7,O7))</f>
        <v>Be the level of significance 10 pro mil.</v>
      </c>
      <c r="C7" s="4"/>
      <c r="D7" s="4"/>
      <c r="E7" s="4"/>
      <c r="F7" s="4"/>
      <c r="G7" s="4"/>
      <c r="H7" s="28" t="s">
        <v>75</v>
      </c>
      <c r="I7" s="6">
        <v>1.25</v>
      </c>
      <c r="J7" s="6">
        <v>74.430000000000007</v>
      </c>
      <c r="K7" s="4"/>
      <c r="L7" s="4"/>
      <c r="M7" t="s">
        <v>303</v>
      </c>
      <c r="N7" t="s">
        <v>391</v>
      </c>
      <c r="O7" t="s">
        <v>392</v>
      </c>
    </row>
    <row r="8" spans="1:15" ht="30">
      <c r="A8" s="4"/>
      <c r="B8" s="8" t="str">
        <f>IF(T!$D$2=T!$M$2,M8,IF(T!$D$2=T!$N$2,N8,O8))</f>
        <v>Be the dependent variable the fertility rate, the independent variable the life expectancy.</v>
      </c>
      <c r="C8" s="4"/>
      <c r="D8" s="4"/>
      <c r="E8" s="4"/>
      <c r="F8" s="4"/>
      <c r="G8" s="4"/>
      <c r="H8" s="28" t="s">
        <v>76</v>
      </c>
      <c r="I8" s="6">
        <v>1.25</v>
      </c>
      <c r="J8" s="6">
        <v>72.17</v>
      </c>
      <c r="K8" s="4"/>
      <c r="L8" s="4"/>
      <c r="M8" t="s">
        <v>301</v>
      </c>
      <c r="N8" t="s">
        <v>397</v>
      </c>
      <c r="O8" t="s">
        <v>398</v>
      </c>
    </row>
    <row r="9" spans="1:15">
      <c r="A9" s="4"/>
      <c r="B9" s="9"/>
      <c r="C9" s="4"/>
      <c r="D9" s="4"/>
      <c r="E9" s="4"/>
      <c r="F9" s="4"/>
      <c r="G9" s="4"/>
      <c r="H9" s="28" t="s">
        <v>77</v>
      </c>
      <c r="I9" s="6">
        <v>1.26</v>
      </c>
      <c r="J9" s="6">
        <v>79.400000000000006</v>
      </c>
      <c r="K9" s="4"/>
      <c r="L9" s="4"/>
    </row>
    <row r="10" spans="1:15">
      <c r="A10" s="4"/>
      <c r="B10" s="2" t="str">
        <f>IF(T!$D$2=T!$M$2,M10,IF(T!$D$2=T!$N$2,N10,O10))</f>
        <v>Calculate the correlation coefficient.</v>
      </c>
      <c r="C10" s="3"/>
      <c r="D10" s="4"/>
      <c r="E10" s="4"/>
      <c r="F10" s="4"/>
      <c r="G10" s="4"/>
      <c r="H10" s="28" t="s">
        <v>78</v>
      </c>
      <c r="I10" s="6">
        <v>1.26</v>
      </c>
      <c r="J10" s="6">
        <v>79.23</v>
      </c>
      <c r="K10" s="4"/>
      <c r="L10" s="4"/>
      <c r="M10" t="s">
        <v>296</v>
      </c>
      <c r="N10" t="s">
        <v>399</v>
      </c>
      <c r="O10" t="s">
        <v>400</v>
      </c>
    </row>
    <row r="11" spans="1:15">
      <c r="A11" s="4"/>
      <c r="B11" s="2" t="str">
        <f>IF(T!$D$2=T!$M$2,M11,IF(T!$D$2=T!$N$2,N11,O11))</f>
        <v>Give the number of degrees of freedom.</v>
      </c>
      <c r="C11" s="3"/>
      <c r="D11" s="4"/>
      <c r="E11" s="4"/>
      <c r="F11" s="4"/>
      <c r="G11" s="4"/>
      <c r="H11" s="28" t="s">
        <v>79</v>
      </c>
      <c r="I11" s="6">
        <v>1.27</v>
      </c>
      <c r="J11" s="6">
        <v>75.510000000000005</v>
      </c>
      <c r="K11" s="4"/>
      <c r="L11" s="4"/>
      <c r="M11" t="s">
        <v>298</v>
      </c>
      <c r="N11" t="s">
        <v>401</v>
      </c>
      <c r="O11" t="s">
        <v>402</v>
      </c>
    </row>
    <row r="12" spans="1:15" ht="30">
      <c r="A12" s="4"/>
      <c r="B12" s="2" t="str">
        <f>IF(T!$D$2=T!$M$2,M12,IF(T!$D$2=T!$N$2,N12,O12))</f>
        <v>Calculate the test statistic for the significance of the correlation coefficient.</v>
      </c>
      <c r="C12" s="3"/>
      <c r="D12" s="4"/>
      <c r="E12" s="4"/>
      <c r="F12" s="4"/>
      <c r="G12" s="4"/>
      <c r="H12" s="28" t="s">
        <v>80</v>
      </c>
      <c r="I12" s="6">
        <v>1.27</v>
      </c>
      <c r="J12" s="6">
        <v>70.31</v>
      </c>
      <c r="K12" s="4"/>
      <c r="L12" s="4"/>
      <c r="M12" t="s">
        <v>297</v>
      </c>
      <c r="N12" t="s">
        <v>403</v>
      </c>
      <c r="O12" t="s">
        <v>404</v>
      </c>
    </row>
    <row r="13" spans="1:15">
      <c r="A13" s="4"/>
      <c r="B13" s="2" t="str">
        <f>IF(T!$D$2=T!$M$2,M13,IF(T!$D$2=T!$N$2,N13,O13))</f>
        <v>Give the critical test statistic.</v>
      </c>
      <c r="C13" s="3"/>
      <c r="D13" s="4"/>
      <c r="E13" s="4"/>
      <c r="F13" s="4"/>
      <c r="G13" s="4"/>
      <c r="H13" s="28" t="s">
        <v>81</v>
      </c>
      <c r="I13" s="6">
        <v>1.27</v>
      </c>
      <c r="J13" s="6">
        <v>83.49</v>
      </c>
      <c r="K13" s="4"/>
      <c r="L13" s="4"/>
      <c r="M13" t="s">
        <v>304</v>
      </c>
      <c r="N13" t="s">
        <v>407</v>
      </c>
      <c r="O13" t="s">
        <v>408</v>
      </c>
    </row>
    <row r="14" spans="1:15">
      <c r="A14" s="4"/>
      <c r="B14" s="2" t="str">
        <f>IF(T!$D$2=T!$M$2,M14,IF(T!$D$2=T!$N$2,N14,O14))</f>
        <v>Give the two-tailed sample-p-value necessary for the decision-making.</v>
      </c>
      <c r="C14" s="3"/>
      <c r="D14" s="4"/>
      <c r="E14" s="4"/>
      <c r="F14" s="4"/>
      <c r="G14" s="4"/>
      <c r="H14" s="28" t="s">
        <v>82</v>
      </c>
      <c r="I14" s="6">
        <v>1.31</v>
      </c>
      <c r="J14" s="6">
        <v>81.430000000000007</v>
      </c>
      <c r="K14" s="4"/>
      <c r="L14" s="4"/>
      <c r="M14" t="s">
        <v>299</v>
      </c>
      <c r="N14" t="s">
        <v>409</v>
      </c>
      <c r="O14" t="s">
        <v>410</v>
      </c>
    </row>
    <row r="15" spans="1:15" ht="30">
      <c r="A15" s="4"/>
      <c r="B15" s="25" t="str">
        <f>IF(T!$D$2=T!$M$2,M15,IF(T!$D$2=T!$N$2,N15,O15))</f>
        <v>Do you keep the null hypothesis at the given significance level? (yes=1; no=0)</v>
      </c>
      <c r="C15" s="3"/>
      <c r="D15" s="4"/>
      <c r="E15" s="4"/>
      <c r="F15" s="4"/>
      <c r="G15" s="4"/>
      <c r="H15" s="28" t="s">
        <v>83</v>
      </c>
      <c r="I15" s="6">
        <v>1.32</v>
      </c>
      <c r="J15" s="6">
        <v>79.930000000000007</v>
      </c>
      <c r="K15" s="4"/>
      <c r="L15" s="4"/>
      <c r="M15" t="s">
        <v>412</v>
      </c>
      <c r="N15" t="s">
        <v>411</v>
      </c>
      <c r="O15" t="s">
        <v>413</v>
      </c>
    </row>
    <row r="16" spans="1:15" ht="30">
      <c r="A16" s="4"/>
      <c r="B16" s="25" t="str">
        <f>IF(T!$D$2=T!$M$2,M16,IF(T!$D$2=T!$N$2,N16,O16))</f>
        <v>Is there a significant correlation at the given significance level? (yes=1; no=0)</v>
      </c>
      <c r="C16" s="3"/>
      <c r="D16" s="4"/>
      <c r="E16" s="4"/>
      <c r="F16" s="4"/>
      <c r="G16" s="4"/>
      <c r="H16" s="28" t="s">
        <v>84</v>
      </c>
      <c r="I16" s="6">
        <v>1.32</v>
      </c>
      <c r="J16" s="6">
        <v>81.87</v>
      </c>
      <c r="K16" s="4"/>
      <c r="L16" s="4"/>
      <c r="M16" t="s">
        <v>306</v>
      </c>
      <c r="N16" t="s">
        <v>414</v>
      </c>
      <c r="O16" t="s">
        <v>415</v>
      </c>
    </row>
    <row r="17" spans="1:15">
      <c r="A17" s="4"/>
      <c r="B17" s="25" t="str">
        <f>IF(T!$D$2=T!$M$2,M17,IF(T!$D$2=T!$N$2,N17,O17))</f>
        <v>What is the possible decision error? (type I=1, type II=2)</v>
      </c>
      <c r="C17" s="3"/>
      <c r="D17" s="4"/>
      <c r="E17" s="4"/>
      <c r="F17" s="4"/>
      <c r="G17" s="4"/>
      <c r="H17" s="28" t="s">
        <v>85</v>
      </c>
      <c r="I17" s="6">
        <v>1.33</v>
      </c>
      <c r="J17" s="6">
        <v>67.66</v>
      </c>
      <c r="K17" s="4"/>
      <c r="L17" s="4"/>
      <c r="M17" t="s">
        <v>7</v>
      </c>
      <c r="N17" t="s">
        <v>36</v>
      </c>
      <c r="O17" t="s">
        <v>60</v>
      </c>
    </row>
    <row r="18" spans="1:15">
      <c r="A18" s="4"/>
      <c r="B18" s="27" t="str">
        <f>IF(T!$D$2=T!$M$2,M18,IF(T!$D$2=T!$N$2,N18,O18))</f>
        <v>What is the maximal (a priori) error probability of the test?</v>
      </c>
      <c r="C18" s="3"/>
      <c r="D18" s="4"/>
      <c r="E18" s="4"/>
      <c r="F18" s="4"/>
      <c r="G18" s="4"/>
      <c r="H18" s="28" t="s">
        <v>86</v>
      </c>
      <c r="I18" s="6">
        <v>1.34</v>
      </c>
      <c r="J18" s="6">
        <v>66.5</v>
      </c>
      <c r="K18" s="4"/>
      <c r="L18" s="4"/>
      <c r="M18" t="s">
        <v>416</v>
      </c>
      <c r="N18" t="s">
        <v>378</v>
      </c>
      <c r="O18" t="s">
        <v>418</v>
      </c>
    </row>
    <row r="19" spans="1:15" ht="30">
      <c r="A19" s="4"/>
      <c r="B19" s="27" t="str">
        <f>IF(T!$D$2=T!$M$2,M19,IF(T!$D$2=T!$N$2,N19,O19))</f>
        <v>What is the (a posteriori) error probability of the actual decision?</v>
      </c>
      <c r="C19" s="3"/>
      <c r="D19" s="4"/>
      <c r="E19" s="4"/>
      <c r="F19" s="4"/>
      <c r="G19" s="4"/>
      <c r="H19" s="28" t="s">
        <v>87</v>
      </c>
      <c r="I19" s="6">
        <v>1.34</v>
      </c>
      <c r="J19" s="6">
        <v>68.430000000000007</v>
      </c>
      <c r="K19" s="4"/>
      <c r="L19" s="4"/>
      <c r="M19" t="s">
        <v>417</v>
      </c>
      <c r="N19" t="s">
        <v>381</v>
      </c>
      <c r="O19" t="s">
        <v>419</v>
      </c>
    </row>
    <row r="20" spans="1:15">
      <c r="A20" s="4"/>
      <c r="B20" s="26" t="str">
        <f>IF(T!$D$2=T!$M$2,M20,IF(T!$D$2=T!$N$2,N20,O20))</f>
        <v>Give the parameters of the best fitting linear.</v>
      </c>
      <c r="C20" s="4"/>
      <c r="D20" s="4"/>
      <c r="E20" s="4"/>
      <c r="F20" s="4"/>
      <c r="G20" s="4"/>
      <c r="H20" s="28" t="s">
        <v>88</v>
      </c>
      <c r="I20" s="6">
        <v>1.35</v>
      </c>
      <c r="J20" s="6">
        <v>78.89</v>
      </c>
      <c r="K20" s="4"/>
      <c r="L20" s="4"/>
      <c r="M20" t="s">
        <v>10</v>
      </c>
      <c r="N20" t="s">
        <v>38</v>
      </c>
      <c r="O20" t="s">
        <v>61</v>
      </c>
    </row>
    <row r="21" spans="1:15">
      <c r="A21" s="4"/>
      <c r="B21" s="25" t="str">
        <f>IF(T!$D$2=T!$M$2,M21,IF(T!$D$2=T!$N$2,N21,O21))</f>
        <v>Slope:</v>
      </c>
      <c r="C21" s="3"/>
      <c r="D21" s="4"/>
      <c r="E21" s="4"/>
      <c r="F21" s="4"/>
      <c r="G21" s="4"/>
      <c r="H21" s="28" t="s">
        <v>89</v>
      </c>
      <c r="I21" s="6">
        <v>1.36</v>
      </c>
      <c r="J21" s="6">
        <v>70.62</v>
      </c>
      <c r="K21" s="4"/>
      <c r="L21" s="4"/>
      <c r="M21" t="s">
        <v>11</v>
      </c>
      <c r="N21" t="s">
        <v>39</v>
      </c>
      <c r="O21" t="s">
        <v>62</v>
      </c>
    </row>
    <row r="22" spans="1:15">
      <c r="A22" s="4"/>
      <c r="B22" s="25" t="str">
        <f>IF(T!$D$2=T!$M$2,M22,IF(T!$D$2=T!$N$2,N22,O22))</f>
        <v>y-axis intercept:</v>
      </c>
      <c r="C22" s="3"/>
      <c r="D22" s="4"/>
      <c r="E22" s="4"/>
      <c r="F22" s="4"/>
      <c r="G22" s="4"/>
      <c r="H22" s="28" t="s">
        <v>90</v>
      </c>
      <c r="I22" s="6">
        <v>1.37</v>
      </c>
      <c r="J22" s="6">
        <v>73.91</v>
      </c>
      <c r="K22" s="4"/>
      <c r="L22" s="4"/>
      <c r="M22" t="s">
        <v>12</v>
      </c>
      <c r="N22" t="s">
        <v>40</v>
      </c>
      <c r="O22" t="s">
        <v>63</v>
      </c>
    </row>
    <row r="23" spans="1:15">
      <c r="A23" s="4"/>
      <c r="B23" s="25" t="str">
        <f>IF(T!$D$2=T!$M$2,M23,IF(T!$D$2=T!$N$2,N23,O23))</f>
        <v>Based on the fitted linear, calculate …</v>
      </c>
      <c r="C23" s="4"/>
      <c r="D23" s="4"/>
      <c r="E23" s="4"/>
      <c r="F23" s="4"/>
      <c r="G23" s="4"/>
      <c r="H23" s="28" t="s">
        <v>91</v>
      </c>
      <c r="I23" s="6">
        <v>1.37</v>
      </c>
      <c r="J23" s="6">
        <v>80.040000000000006</v>
      </c>
      <c r="K23" s="4"/>
      <c r="L23" s="4"/>
      <c r="M23" t="s">
        <v>9</v>
      </c>
      <c r="N23" t="s">
        <v>41</v>
      </c>
      <c r="O23" t="s">
        <v>64</v>
      </c>
    </row>
    <row r="24" spans="1:15" ht="30">
      <c r="A24" s="4"/>
      <c r="B24" s="25" t="str">
        <f>IF(T!$D$2=T!$M$2,M24,IF(T!$D$2=T!$N$2,N24,O24))</f>
        <v>… the expected life expectancy of a country, where the fertility rate is 2.5.</v>
      </c>
      <c r="C24" s="3"/>
      <c r="D24" s="4"/>
      <c r="E24" s="4"/>
      <c r="F24" s="4"/>
      <c r="G24" s="4"/>
      <c r="H24" s="28" t="s">
        <v>92</v>
      </c>
      <c r="I24" s="6">
        <v>1.37</v>
      </c>
      <c r="J24" s="6">
        <v>78.42</v>
      </c>
      <c r="K24" s="4"/>
      <c r="L24" s="4"/>
      <c r="M24" t="s">
        <v>421</v>
      </c>
      <c r="N24" t="s">
        <v>423</v>
      </c>
      <c r="O24" t="s">
        <v>425</v>
      </c>
    </row>
    <row r="25" spans="1:15" ht="30">
      <c r="A25" s="4"/>
      <c r="B25" s="2" t="str">
        <f>IF(T!$D$2=T!$M$2,M25,IF(T!$D$2=T!$N$2,N25,O25))</f>
        <v>… the expected fertility rate of a country, where the life expectancy is 80.0 years.</v>
      </c>
      <c r="C25" s="3"/>
      <c r="D25" s="4"/>
      <c r="E25" s="4"/>
      <c r="F25" s="4"/>
      <c r="G25" s="4"/>
      <c r="H25" s="28" t="s">
        <v>93</v>
      </c>
      <c r="I25" s="6">
        <v>1.38</v>
      </c>
      <c r="J25" s="6">
        <v>80.930000000000007</v>
      </c>
      <c r="K25" s="4"/>
      <c r="L25" s="4"/>
      <c r="M25" t="s">
        <v>422</v>
      </c>
      <c r="N25" t="s">
        <v>424</v>
      </c>
      <c r="O25" t="s">
        <v>426</v>
      </c>
    </row>
    <row r="26" spans="1:15">
      <c r="A26" s="4"/>
      <c r="B26" s="9"/>
      <c r="C26" s="4"/>
      <c r="D26" s="4"/>
      <c r="E26" s="4"/>
      <c r="F26" s="4"/>
      <c r="G26" s="4"/>
      <c r="H26" s="28" t="s">
        <v>94</v>
      </c>
      <c r="I26" s="6">
        <v>1.41</v>
      </c>
      <c r="J26" s="6">
        <v>78.17</v>
      </c>
      <c r="K26" s="4"/>
      <c r="L26" s="4"/>
    </row>
    <row r="27" spans="1:15">
      <c r="A27" s="4"/>
      <c r="B27" s="9"/>
      <c r="C27" s="4"/>
      <c r="D27" s="4"/>
      <c r="E27" s="4"/>
      <c r="F27" s="4"/>
      <c r="G27" s="4"/>
      <c r="H27" s="28" t="s">
        <v>95</v>
      </c>
      <c r="I27" s="6">
        <v>1.43</v>
      </c>
      <c r="J27" s="6">
        <v>69.599999999999994</v>
      </c>
      <c r="K27" s="4"/>
      <c r="L27" s="4"/>
      <c r="M27" t="s">
        <v>293</v>
      </c>
      <c r="N27" t="s">
        <v>405</v>
      </c>
      <c r="O27" t="s">
        <v>406</v>
      </c>
    </row>
    <row r="28" spans="1:15">
      <c r="A28" s="4"/>
      <c r="B28" s="9"/>
      <c r="C28" s="4"/>
      <c r="D28" s="4"/>
      <c r="E28" s="4"/>
      <c r="F28" s="4"/>
      <c r="G28" s="4"/>
      <c r="H28" s="28" t="s">
        <v>96</v>
      </c>
      <c r="I28" s="6">
        <v>1.48</v>
      </c>
      <c r="J28" s="6">
        <v>79.989999999999995</v>
      </c>
      <c r="K28" s="4"/>
      <c r="L28" s="4"/>
      <c r="M28" t="s">
        <v>308</v>
      </c>
      <c r="N28" t="s">
        <v>393</v>
      </c>
      <c r="O28" t="s">
        <v>307</v>
      </c>
    </row>
    <row r="29" spans="1:15">
      <c r="A29" s="4"/>
      <c r="B29" s="9"/>
      <c r="C29" s="4"/>
      <c r="D29" s="4"/>
      <c r="E29" s="4"/>
      <c r="F29" s="4"/>
      <c r="G29" s="4"/>
      <c r="H29" s="28" t="s">
        <v>97</v>
      </c>
      <c r="I29" s="6">
        <v>1.49</v>
      </c>
      <c r="J29" s="6">
        <v>76.349999999999994</v>
      </c>
      <c r="K29" s="4"/>
      <c r="L29" s="4"/>
      <c r="M29" t="s">
        <v>309</v>
      </c>
      <c r="N29" t="s">
        <v>395</v>
      </c>
      <c r="O29" t="s">
        <v>394</v>
      </c>
    </row>
    <row r="30" spans="1:15">
      <c r="A30" s="4"/>
      <c r="B30" s="9"/>
      <c r="C30" s="4"/>
      <c r="D30" s="4"/>
      <c r="E30" s="4"/>
      <c r="F30" s="4"/>
      <c r="G30" s="4"/>
      <c r="H30" s="28" t="s">
        <v>98</v>
      </c>
      <c r="I30" s="6">
        <v>1.5</v>
      </c>
      <c r="J30" s="6">
        <v>79.25</v>
      </c>
      <c r="K30" s="4"/>
      <c r="L30" s="4"/>
    </row>
    <row r="31" spans="1:15">
      <c r="A31" s="4"/>
      <c r="B31" s="9"/>
      <c r="C31" s="4"/>
      <c r="D31" s="4"/>
      <c r="E31" s="4"/>
      <c r="F31" s="4"/>
      <c r="G31" s="4"/>
      <c r="H31" s="28" t="s">
        <v>99</v>
      </c>
      <c r="I31" s="6">
        <v>1.51</v>
      </c>
      <c r="J31" s="6">
        <v>64.760000000000005</v>
      </c>
      <c r="K31" s="4"/>
      <c r="L31" s="4"/>
      <c r="M31" t="s">
        <v>16</v>
      </c>
      <c r="N31" t="s">
        <v>69</v>
      </c>
      <c r="O31" t="s">
        <v>68</v>
      </c>
    </row>
    <row r="32" spans="1:15">
      <c r="A32" s="4"/>
      <c r="B32" s="9"/>
      <c r="C32" s="4"/>
      <c r="D32" s="4"/>
      <c r="E32" s="4"/>
      <c r="F32" s="4"/>
      <c r="G32" s="4"/>
      <c r="H32" s="28" t="s">
        <v>100</v>
      </c>
      <c r="I32" s="6">
        <v>1.54</v>
      </c>
      <c r="J32" s="6">
        <v>77.38</v>
      </c>
      <c r="K32" s="4"/>
      <c r="L32" s="4"/>
      <c r="M32" t="s">
        <v>305</v>
      </c>
      <c r="N32" t="s">
        <v>429</v>
      </c>
      <c r="O32" t="s">
        <v>427</v>
      </c>
    </row>
    <row r="33" spans="1:15">
      <c r="A33" s="4"/>
      <c r="B33" s="9"/>
      <c r="C33" s="4"/>
      <c r="D33" s="4"/>
      <c r="E33" s="4"/>
      <c r="F33" s="4"/>
      <c r="G33" s="4"/>
      <c r="H33" s="28" t="s">
        <v>101</v>
      </c>
      <c r="I33" s="6">
        <v>1.54</v>
      </c>
      <c r="J33" s="6">
        <v>79.97</v>
      </c>
      <c r="K33" s="4"/>
      <c r="L33" s="4"/>
      <c r="M33" t="s">
        <v>430</v>
      </c>
      <c r="N33" t="s">
        <v>431</v>
      </c>
      <c r="O33" t="s">
        <v>428</v>
      </c>
    </row>
    <row r="34" spans="1:15">
      <c r="A34" s="4"/>
      <c r="B34" s="9"/>
      <c r="C34" s="4"/>
      <c r="D34" s="4"/>
      <c r="E34" s="4"/>
      <c r="F34" s="4"/>
      <c r="G34" s="4"/>
      <c r="H34" s="28" t="s">
        <v>102</v>
      </c>
      <c r="I34" s="6">
        <v>1.56</v>
      </c>
      <c r="J34" s="6">
        <v>75.36</v>
      </c>
      <c r="K34" s="4"/>
      <c r="L34" s="4"/>
    </row>
    <row r="35" spans="1:15">
      <c r="A35" s="4"/>
      <c r="B35" s="9"/>
      <c r="C35" s="4"/>
      <c r="D35" s="4"/>
      <c r="E35" s="4"/>
      <c r="F35" s="4"/>
      <c r="G35" s="4"/>
      <c r="H35" s="28" t="s">
        <v>103</v>
      </c>
      <c r="I35" s="6">
        <v>1.56</v>
      </c>
      <c r="J35" s="6">
        <v>66.680000000000007</v>
      </c>
      <c r="K35" s="4"/>
      <c r="L35" s="4"/>
      <c r="M35" t="s">
        <v>312</v>
      </c>
      <c r="N35" t="s">
        <v>313</v>
      </c>
      <c r="O35" t="s">
        <v>316</v>
      </c>
    </row>
    <row r="36" spans="1:15">
      <c r="A36" s="4"/>
      <c r="B36" s="9"/>
      <c r="C36" s="4"/>
      <c r="D36" s="4"/>
      <c r="E36" s="4"/>
      <c r="F36" s="4"/>
      <c r="G36" s="4"/>
      <c r="H36" s="28" t="s">
        <v>104</v>
      </c>
      <c r="I36" s="6">
        <v>1.57</v>
      </c>
      <c r="J36" s="6">
        <v>78.930000000000007</v>
      </c>
      <c r="K36" s="4"/>
      <c r="L36" s="4"/>
      <c r="M36" t="s">
        <v>311</v>
      </c>
      <c r="N36" t="s">
        <v>314</v>
      </c>
      <c r="O36" t="s">
        <v>315</v>
      </c>
    </row>
    <row r="37" spans="1:15">
      <c r="A37" s="4"/>
      <c r="B37" s="9"/>
      <c r="C37" s="4"/>
      <c r="D37" s="4"/>
      <c r="E37" s="4"/>
      <c r="F37" s="4"/>
      <c r="G37" s="4"/>
      <c r="H37" s="28" t="s">
        <v>105</v>
      </c>
      <c r="I37" s="6">
        <v>1.57</v>
      </c>
      <c r="J37" s="6">
        <v>76.87</v>
      </c>
      <c r="K37" s="4"/>
      <c r="L37" s="4"/>
      <c r="M37" t="s">
        <v>379</v>
      </c>
      <c r="N37" t="s">
        <v>432</v>
      </c>
      <c r="O37" t="s">
        <v>434</v>
      </c>
    </row>
    <row r="38" spans="1:15">
      <c r="A38" s="4"/>
      <c r="B38" s="9"/>
      <c r="C38" s="4"/>
      <c r="D38" s="4"/>
      <c r="E38" s="4"/>
      <c r="F38" s="4"/>
      <c r="G38" s="4"/>
      <c r="H38" s="28" t="s">
        <v>106</v>
      </c>
      <c r="I38" s="6">
        <v>1.61</v>
      </c>
      <c r="J38" s="6">
        <v>79.83</v>
      </c>
      <c r="K38" s="4"/>
      <c r="L38" s="4"/>
      <c r="M38" t="s">
        <v>380</v>
      </c>
      <c r="N38" t="s">
        <v>433</v>
      </c>
      <c r="O38" t="s">
        <v>435</v>
      </c>
    </row>
    <row r="39" spans="1:15">
      <c r="A39" s="4"/>
      <c r="B39" s="9"/>
      <c r="C39" s="4"/>
      <c r="D39" s="4"/>
      <c r="E39" s="4"/>
      <c r="F39" s="4"/>
      <c r="G39" s="4"/>
      <c r="H39" s="28" t="s">
        <v>107</v>
      </c>
      <c r="I39" s="6">
        <v>1.61</v>
      </c>
      <c r="J39" s="6">
        <v>76.8</v>
      </c>
      <c r="K39" s="4"/>
      <c r="L39" s="4"/>
    </row>
    <row r="40" spans="1:15">
      <c r="A40" s="4"/>
      <c r="B40" s="9"/>
      <c r="C40" s="4"/>
      <c r="D40" s="4"/>
      <c r="E40" s="4"/>
      <c r="F40" s="4"/>
      <c r="G40" s="4"/>
      <c r="H40" s="28" t="s">
        <v>108</v>
      </c>
      <c r="I40" s="6">
        <v>1.62</v>
      </c>
      <c r="J40" s="6">
        <v>78.290000000000006</v>
      </c>
      <c r="K40" s="4"/>
      <c r="L40" s="4"/>
    </row>
    <row r="41" spans="1:15">
      <c r="A41" s="4"/>
      <c r="B41" s="9"/>
      <c r="C41" s="4"/>
      <c r="D41" s="4"/>
      <c r="E41" s="4"/>
      <c r="F41" s="4"/>
      <c r="G41" s="4"/>
      <c r="H41" s="28" t="s">
        <v>109</v>
      </c>
      <c r="I41" s="6">
        <v>1.65</v>
      </c>
      <c r="J41" s="6">
        <v>71.84</v>
      </c>
      <c r="K41" s="4"/>
      <c r="L41" s="4"/>
    </row>
    <row r="42" spans="1:15">
      <c r="A42" s="4"/>
      <c r="B42" s="9"/>
      <c r="C42" s="4"/>
      <c r="D42" s="4"/>
      <c r="E42" s="4"/>
      <c r="F42" s="4"/>
      <c r="G42" s="4"/>
      <c r="H42" s="28" t="s">
        <v>110</v>
      </c>
      <c r="I42" s="6">
        <v>1.65</v>
      </c>
      <c r="J42" s="6">
        <v>77.98</v>
      </c>
      <c r="K42" s="4"/>
      <c r="L42" s="4"/>
    </row>
    <row r="43" spans="1:15">
      <c r="A43" s="4"/>
      <c r="B43" s="9"/>
      <c r="C43" s="4"/>
      <c r="D43" s="4"/>
      <c r="E43" s="4"/>
      <c r="F43" s="4"/>
      <c r="G43" s="4"/>
      <c r="H43" s="28" t="s">
        <v>111</v>
      </c>
      <c r="I43" s="6">
        <v>1.65</v>
      </c>
      <c r="J43" s="6">
        <v>79.38</v>
      </c>
      <c r="K43" s="4"/>
      <c r="L43" s="4"/>
    </row>
    <row r="44" spans="1:15">
      <c r="A44" s="4"/>
      <c r="B44" s="9"/>
      <c r="C44" s="4"/>
      <c r="D44" s="4"/>
      <c r="E44" s="4"/>
      <c r="F44" s="4"/>
      <c r="G44" s="4"/>
      <c r="H44" s="28" t="s">
        <v>112</v>
      </c>
      <c r="I44" s="6">
        <v>1.65</v>
      </c>
      <c r="J44" s="6">
        <v>78.739999999999995</v>
      </c>
      <c r="K44" s="4"/>
      <c r="L44" s="4"/>
    </row>
    <row r="45" spans="1:15">
      <c r="A45" s="4"/>
      <c r="B45" s="9"/>
      <c r="C45" s="4"/>
      <c r="D45" s="4"/>
      <c r="E45" s="4"/>
      <c r="F45" s="4"/>
      <c r="G45" s="4"/>
      <c r="H45" s="28" t="s">
        <v>113</v>
      </c>
      <c r="I45" s="6">
        <v>1.66</v>
      </c>
      <c r="J45" s="6">
        <v>78.16</v>
      </c>
      <c r="K45" s="4"/>
      <c r="L45" s="4"/>
    </row>
    <row r="46" spans="1:15">
      <c r="A46" s="4"/>
      <c r="B46" s="9"/>
      <c r="C46" s="4"/>
      <c r="D46" s="4"/>
      <c r="E46" s="4"/>
      <c r="F46" s="4"/>
      <c r="G46" s="4"/>
      <c r="H46" s="28" t="s">
        <v>114</v>
      </c>
      <c r="I46" s="6">
        <v>1.7</v>
      </c>
      <c r="J46" s="6">
        <v>77.66</v>
      </c>
      <c r="K46" s="4"/>
      <c r="L46" s="4"/>
    </row>
    <row r="47" spans="1:15">
      <c r="A47" s="4"/>
      <c r="B47" s="9"/>
      <c r="C47" s="4"/>
      <c r="D47" s="4"/>
      <c r="E47" s="4"/>
      <c r="F47" s="4"/>
      <c r="G47" s="4"/>
      <c r="H47" s="28" t="s">
        <v>115</v>
      </c>
      <c r="I47" s="6">
        <v>1.7</v>
      </c>
      <c r="J47" s="6">
        <v>72.22</v>
      </c>
      <c r="K47" s="4"/>
      <c r="L47" s="4"/>
    </row>
    <row r="48" spans="1:15">
      <c r="A48" s="4"/>
      <c r="B48" s="9"/>
      <c r="C48" s="4"/>
      <c r="D48" s="4"/>
      <c r="E48" s="4"/>
      <c r="F48" s="4"/>
      <c r="G48" s="4"/>
      <c r="H48" s="28" t="s">
        <v>116</v>
      </c>
      <c r="I48" s="6">
        <v>1.7</v>
      </c>
      <c r="J48" s="6">
        <v>77.92</v>
      </c>
      <c r="K48" s="4"/>
      <c r="L48" s="4"/>
    </row>
    <row r="49" spans="1:12">
      <c r="A49" s="4"/>
      <c r="B49" s="9"/>
      <c r="C49" s="4"/>
      <c r="D49" s="4"/>
      <c r="E49" s="4"/>
      <c r="F49" s="4"/>
      <c r="G49" s="4"/>
      <c r="H49" s="28" t="s">
        <v>117</v>
      </c>
      <c r="I49" s="6">
        <v>1.71</v>
      </c>
      <c r="J49" s="6">
        <v>72.290000000000006</v>
      </c>
      <c r="K49" s="4"/>
      <c r="L49" s="4"/>
    </row>
    <row r="50" spans="1:12">
      <c r="A50" s="4"/>
      <c r="B50" s="9"/>
      <c r="C50" s="4"/>
      <c r="D50" s="4"/>
      <c r="E50" s="4"/>
      <c r="F50" s="4"/>
      <c r="G50" s="4"/>
      <c r="H50" s="28" t="s">
        <v>118</v>
      </c>
      <c r="I50" s="6">
        <v>1.72</v>
      </c>
      <c r="J50" s="6">
        <v>76.06</v>
      </c>
      <c r="K50" s="4"/>
      <c r="L50" s="4"/>
    </row>
    <row r="51" spans="1:12">
      <c r="A51" s="4"/>
      <c r="B51" s="9"/>
      <c r="C51" s="4"/>
      <c r="D51" s="4"/>
      <c r="E51" s="4"/>
      <c r="F51" s="4"/>
      <c r="G51" s="4"/>
      <c r="H51" s="28" t="s">
        <v>119</v>
      </c>
      <c r="I51" s="6">
        <v>1.73</v>
      </c>
      <c r="J51" s="6">
        <v>77.099999999999994</v>
      </c>
      <c r="K51" s="4"/>
      <c r="L51" s="4"/>
    </row>
    <row r="52" spans="1:12">
      <c r="A52" s="4"/>
      <c r="B52" s="9"/>
      <c r="C52" s="4"/>
      <c r="D52" s="4"/>
      <c r="E52" s="4"/>
      <c r="F52" s="4"/>
      <c r="G52" s="4"/>
      <c r="H52" s="28" t="s">
        <v>120</v>
      </c>
      <c r="I52" s="6">
        <v>1.74</v>
      </c>
      <c r="J52" s="6">
        <v>64.88</v>
      </c>
      <c r="K52" s="4"/>
      <c r="L52" s="4"/>
    </row>
    <row r="53" spans="1:12">
      <c r="A53" s="4"/>
      <c r="B53" s="9"/>
      <c r="C53" s="4"/>
      <c r="D53" s="4"/>
      <c r="E53" s="4"/>
      <c r="F53" s="4"/>
      <c r="G53" s="4"/>
      <c r="H53" s="28" t="s">
        <v>121</v>
      </c>
      <c r="I53" s="6">
        <v>1.75</v>
      </c>
      <c r="J53" s="6">
        <v>74.489999999999995</v>
      </c>
      <c r="K53" s="4"/>
      <c r="L53" s="4"/>
    </row>
    <row r="54" spans="1:12">
      <c r="A54" s="4"/>
      <c r="B54" s="9"/>
      <c r="C54" s="4"/>
      <c r="D54" s="4"/>
      <c r="E54" s="4"/>
      <c r="F54" s="4"/>
      <c r="G54" s="4"/>
      <c r="H54" s="28" t="s">
        <v>122</v>
      </c>
      <c r="I54" s="6">
        <v>1.75</v>
      </c>
      <c r="J54" s="6">
        <v>76.16</v>
      </c>
      <c r="K54" s="4"/>
      <c r="L54" s="4"/>
    </row>
    <row r="55" spans="1:12">
      <c r="A55" s="4"/>
      <c r="B55" s="9"/>
      <c r="C55" s="4"/>
      <c r="D55" s="4"/>
      <c r="E55" s="4"/>
      <c r="F55" s="4"/>
      <c r="G55" s="4"/>
      <c r="H55" s="28" t="s">
        <v>123</v>
      </c>
      <c r="I55" s="6">
        <v>1.76</v>
      </c>
      <c r="J55" s="6">
        <v>80.13</v>
      </c>
      <c r="K55" s="4"/>
      <c r="L55" s="4"/>
    </row>
    <row r="56" spans="1:12">
      <c r="A56" s="4"/>
      <c r="B56" s="9"/>
      <c r="C56" s="4"/>
      <c r="D56" s="4"/>
      <c r="E56" s="4"/>
      <c r="F56" s="4"/>
      <c r="G56" s="4"/>
      <c r="H56" s="28" t="s">
        <v>124</v>
      </c>
      <c r="I56" s="6">
        <v>1.76</v>
      </c>
      <c r="J56" s="6">
        <v>76.7</v>
      </c>
      <c r="K56" s="4"/>
      <c r="L56" s="4"/>
    </row>
    <row r="57" spans="1:12">
      <c r="A57" s="4"/>
      <c r="B57" s="9"/>
      <c r="C57" s="4"/>
      <c r="D57" s="4"/>
      <c r="E57" s="4"/>
      <c r="F57" s="4"/>
      <c r="G57" s="4"/>
      <c r="H57" s="28" t="s">
        <v>125</v>
      </c>
      <c r="I57" s="6">
        <v>1.76</v>
      </c>
      <c r="J57" s="6">
        <v>79.27</v>
      </c>
      <c r="K57" s="4"/>
      <c r="L57" s="4"/>
    </row>
    <row r="58" spans="1:12">
      <c r="A58" s="4"/>
      <c r="B58" s="9"/>
      <c r="C58" s="4"/>
      <c r="D58" s="4"/>
      <c r="E58" s="4"/>
      <c r="F58" s="4"/>
      <c r="G58" s="4"/>
      <c r="H58" s="28" t="s">
        <v>126</v>
      </c>
      <c r="I58" s="6">
        <v>1.78</v>
      </c>
      <c r="J58" s="6">
        <v>69.59</v>
      </c>
      <c r="K58" s="4"/>
      <c r="L58" s="4"/>
    </row>
    <row r="59" spans="1:12">
      <c r="A59" s="4"/>
      <c r="B59" s="9"/>
      <c r="C59" s="4"/>
      <c r="D59" s="4"/>
      <c r="E59" s="4"/>
      <c r="F59" s="4"/>
      <c r="G59" s="4"/>
      <c r="H59" s="28" t="s">
        <v>127</v>
      </c>
      <c r="I59" s="6">
        <v>1.79</v>
      </c>
      <c r="J59" s="6">
        <v>78.319999999999993</v>
      </c>
      <c r="K59" s="4"/>
      <c r="L59" s="4"/>
    </row>
    <row r="60" spans="1:12">
      <c r="A60" s="4"/>
      <c r="B60" s="9"/>
      <c r="C60" s="4"/>
      <c r="D60" s="4"/>
      <c r="E60" s="4"/>
      <c r="F60" s="4"/>
      <c r="G60" s="4"/>
      <c r="H60" s="28" t="s">
        <v>128</v>
      </c>
      <c r="I60" s="6">
        <v>1.79</v>
      </c>
      <c r="J60" s="6">
        <v>71.25</v>
      </c>
      <c r="K60" s="4"/>
      <c r="L60" s="4"/>
    </row>
    <row r="61" spans="1:12">
      <c r="A61" s="4"/>
      <c r="B61" s="9"/>
      <c r="C61" s="4"/>
      <c r="D61" s="4"/>
      <c r="E61" s="4"/>
      <c r="F61" s="4"/>
      <c r="G61" s="4"/>
      <c r="H61" s="28" t="s">
        <v>129</v>
      </c>
      <c r="I61" s="6">
        <v>1.79</v>
      </c>
      <c r="J61" s="6">
        <v>78.72</v>
      </c>
      <c r="K61" s="4"/>
      <c r="L61" s="4"/>
    </row>
    <row r="62" spans="1:12">
      <c r="A62" s="4"/>
      <c r="B62" s="9"/>
      <c r="C62" s="4"/>
      <c r="D62" s="4"/>
      <c r="E62" s="4"/>
      <c r="F62" s="4"/>
      <c r="G62" s="4"/>
      <c r="H62" s="28" t="s">
        <v>130</v>
      </c>
      <c r="I62" s="6">
        <v>1.79</v>
      </c>
      <c r="J62" s="6">
        <v>78.83</v>
      </c>
      <c r="K62" s="4"/>
      <c r="L62" s="4"/>
    </row>
    <row r="63" spans="1:12">
      <c r="A63" s="4"/>
      <c r="B63" s="9"/>
      <c r="C63" s="4"/>
      <c r="D63" s="4"/>
      <c r="E63" s="4"/>
      <c r="F63" s="4"/>
      <c r="G63" s="4"/>
      <c r="H63" s="28" t="s">
        <v>131</v>
      </c>
      <c r="I63" s="6">
        <v>1.8</v>
      </c>
      <c r="J63" s="6">
        <v>78.36</v>
      </c>
      <c r="K63" s="4"/>
      <c r="L63" s="4"/>
    </row>
    <row r="64" spans="1:12">
      <c r="A64" s="4"/>
      <c r="B64" s="9"/>
      <c r="C64" s="4"/>
      <c r="D64" s="4"/>
      <c r="E64" s="4"/>
      <c r="F64" s="4"/>
      <c r="G64" s="4"/>
      <c r="H64" s="28" t="s">
        <v>132</v>
      </c>
      <c r="I64" s="6">
        <v>1.8</v>
      </c>
      <c r="J64" s="6">
        <v>79.09</v>
      </c>
      <c r="K64" s="4"/>
      <c r="L64" s="4"/>
    </row>
    <row r="65" spans="1:12">
      <c r="A65" s="4"/>
      <c r="B65" s="9"/>
      <c r="C65" s="4"/>
      <c r="D65" s="4"/>
      <c r="E65" s="4"/>
      <c r="F65" s="4"/>
      <c r="G65" s="4"/>
      <c r="H65" s="28" t="s">
        <v>133</v>
      </c>
      <c r="I65" s="6">
        <v>1.85</v>
      </c>
      <c r="J65" s="6">
        <v>79.28</v>
      </c>
      <c r="K65" s="4"/>
      <c r="L65" s="4"/>
    </row>
    <row r="66" spans="1:12">
      <c r="A66" s="4"/>
      <c r="B66" s="9"/>
      <c r="C66" s="4"/>
      <c r="D66" s="4"/>
      <c r="E66" s="4"/>
      <c r="F66" s="4"/>
      <c r="G66" s="4"/>
      <c r="H66" s="28" t="s">
        <v>134</v>
      </c>
      <c r="I66" s="6">
        <v>1.89</v>
      </c>
      <c r="J66" s="6">
        <v>77.349999999999994</v>
      </c>
      <c r="K66" s="4"/>
      <c r="L66" s="4"/>
    </row>
    <row r="67" spans="1:12">
      <c r="A67" s="4"/>
      <c r="B67" s="9"/>
      <c r="C67" s="4"/>
      <c r="D67" s="4"/>
      <c r="E67" s="4"/>
      <c r="F67" s="4"/>
      <c r="G67" s="4"/>
      <c r="H67" s="28" t="s">
        <v>135</v>
      </c>
      <c r="I67" s="6">
        <v>1.9</v>
      </c>
      <c r="J67" s="6">
        <v>72.62</v>
      </c>
      <c r="K67" s="4"/>
      <c r="L67" s="4"/>
    </row>
    <row r="68" spans="1:12">
      <c r="A68" s="4"/>
      <c r="B68" s="9"/>
      <c r="C68" s="4"/>
      <c r="D68" s="4"/>
      <c r="E68" s="4"/>
      <c r="F68" s="4"/>
      <c r="G68" s="4"/>
      <c r="H68" s="28" t="s">
        <v>136</v>
      </c>
      <c r="I68" s="6">
        <v>1.9</v>
      </c>
      <c r="J68" s="6">
        <v>77.41</v>
      </c>
      <c r="K68" s="4"/>
      <c r="L68" s="4"/>
    </row>
    <row r="69" spans="1:12">
      <c r="A69" s="4"/>
      <c r="B69" s="9"/>
      <c r="C69" s="4"/>
      <c r="D69" s="4"/>
      <c r="E69" s="4"/>
      <c r="F69" s="4"/>
      <c r="G69" s="4"/>
      <c r="H69" s="28" t="s">
        <v>137</v>
      </c>
      <c r="I69" s="6">
        <v>1.9</v>
      </c>
      <c r="J69" s="6">
        <v>74.400000000000006</v>
      </c>
      <c r="K69" s="4"/>
      <c r="L69" s="4"/>
    </row>
    <row r="70" spans="1:12">
      <c r="A70" s="4"/>
      <c r="B70" s="9"/>
      <c r="C70" s="4"/>
      <c r="D70" s="4"/>
      <c r="E70" s="4"/>
      <c r="F70" s="4"/>
      <c r="G70" s="4"/>
      <c r="H70" s="28" t="s">
        <v>138</v>
      </c>
      <c r="I70" s="6">
        <v>1.91</v>
      </c>
      <c r="J70" s="6">
        <v>71.239999999999995</v>
      </c>
      <c r="K70" s="4"/>
      <c r="L70" s="4"/>
    </row>
    <row r="71" spans="1:12">
      <c r="A71" s="4"/>
      <c r="B71" s="9"/>
      <c r="C71" s="4"/>
      <c r="D71" s="4"/>
      <c r="E71" s="4"/>
      <c r="F71" s="4"/>
      <c r="G71" s="4"/>
      <c r="H71" s="28" t="s">
        <v>139</v>
      </c>
      <c r="I71" s="6">
        <v>1.91</v>
      </c>
      <c r="J71" s="6">
        <v>79.67</v>
      </c>
      <c r="K71" s="4"/>
      <c r="L71" s="4"/>
    </row>
    <row r="72" spans="1:12">
      <c r="A72" s="4"/>
      <c r="B72" s="9"/>
      <c r="C72" s="4"/>
      <c r="D72" s="4"/>
      <c r="E72" s="4"/>
      <c r="F72" s="4"/>
      <c r="G72" s="4"/>
      <c r="H72" s="28" t="s">
        <v>140</v>
      </c>
      <c r="I72" s="6">
        <v>1.91</v>
      </c>
      <c r="J72" s="6">
        <v>78.430000000000007</v>
      </c>
      <c r="K72" s="4"/>
      <c r="L72" s="4"/>
    </row>
    <row r="73" spans="1:12">
      <c r="A73" s="4"/>
      <c r="B73" s="9"/>
      <c r="C73" s="4"/>
      <c r="D73" s="4"/>
      <c r="E73" s="4"/>
      <c r="F73" s="4"/>
      <c r="G73" s="4"/>
      <c r="H73" s="28" t="s">
        <v>141</v>
      </c>
      <c r="I73" s="6">
        <v>1.92</v>
      </c>
      <c r="J73" s="6">
        <v>77.53</v>
      </c>
      <c r="K73" s="4"/>
      <c r="L73" s="4"/>
    </row>
    <row r="74" spans="1:12">
      <c r="A74" s="4"/>
      <c r="B74" s="9"/>
      <c r="C74" s="4"/>
      <c r="D74" s="4"/>
      <c r="E74" s="4"/>
      <c r="F74" s="4"/>
      <c r="G74" s="4"/>
      <c r="H74" s="28" t="s">
        <v>142</v>
      </c>
      <c r="I74" s="6">
        <v>1.93</v>
      </c>
      <c r="J74" s="6">
        <v>74.37</v>
      </c>
      <c r="K74" s="4"/>
      <c r="L74" s="4"/>
    </row>
    <row r="75" spans="1:12">
      <c r="A75" s="4"/>
      <c r="B75" s="9"/>
      <c r="C75" s="4"/>
      <c r="D75" s="4"/>
      <c r="E75" s="4"/>
      <c r="F75" s="4"/>
      <c r="G75" s="4"/>
      <c r="H75" s="28" t="s">
        <v>143</v>
      </c>
      <c r="I75" s="6">
        <v>1.95</v>
      </c>
      <c r="J75" s="6">
        <v>73.08</v>
      </c>
      <c r="K75" s="4"/>
      <c r="L75" s="4"/>
    </row>
    <row r="76" spans="1:12">
      <c r="A76" s="4"/>
      <c r="B76" s="9"/>
      <c r="C76" s="4"/>
      <c r="D76" s="4"/>
      <c r="E76" s="4"/>
      <c r="F76" s="4"/>
      <c r="G76" s="4"/>
      <c r="H76" s="28" t="s">
        <v>144</v>
      </c>
      <c r="I76" s="6">
        <v>1.98</v>
      </c>
      <c r="J76" s="6">
        <v>79.8</v>
      </c>
      <c r="K76" s="4"/>
      <c r="L76" s="4"/>
    </row>
    <row r="77" spans="1:12">
      <c r="A77" s="4"/>
      <c r="B77" s="9"/>
      <c r="C77" s="4"/>
      <c r="D77" s="4"/>
      <c r="E77" s="4"/>
      <c r="F77" s="4"/>
      <c r="G77" s="4"/>
      <c r="H77" s="28" t="s">
        <v>145</v>
      </c>
      <c r="I77" s="6">
        <v>1.98</v>
      </c>
      <c r="J77" s="6">
        <v>71.8</v>
      </c>
      <c r="K77" s="4"/>
      <c r="L77" s="4"/>
    </row>
    <row r="78" spans="1:12">
      <c r="A78" s="4"/>
      <c r="B78" s="9"/>
      <c r="C78" s="4"/>
      <c r="D78" s="4"/>
      <c r="E78" s="4"/>
      <c r="F78" s="4"/>
      <c r="G78" s="4"/>
      <c r="H78" s="28" t="s">
        <v>146</v>
      </c>
      <c r="I78" s="6">
        <v>1.98</v>
      </c>
      <c r="J78" s="6">
        <v>72.069999999999993</v>
      </c>
      <c r="K78" s="4"/>
      <c r="L78" s="4"/>
    </row>
    <row r="79" spans="1:12">
      <c r="A79" s="4"/>
      <c r="B79" s="9"/>
      <c r="C79" s="4"/>
      <c r="D79" s="4"/>
      <c r="E79" s="4"/>
      <c r="F79" s="4"/>
      <c r="G79" s="4"/>
      <c r="H79" s="28" t="s">
        <v>147</v>
      </c>
      <c r="I79" s="6">
        <v>1.99</v>
      </c>
      <c r="J79" s="6">
        <v>69.349999999999994</v>
      </c>
      <c r="K79" s="4"/>
      <c r="L79" s="4"/>
    </row>
    <row r="80" spans="1:12">
      <c r="A80" s="4"/>
      <c r="B80" s="9"/>
      <c r="C80" s="4"/>
      <c r="D80" s="4"/>
      <c r="E80" s="4"/>
      <c r="F80" s="4"/>
      <c r="G80" s="4"/>
      <c r="H80" s="28" t="s">
        <v>148</v>
      </c>
      <c r="I80" s="6">
        <v>1.99</v>
      </c>
      <c r="J80" s="6">
        <v>74.12</v>
      </c>
      <c r="K80" s="4"/>
      <c r="L80" s="4"/>
    </row>
    <row r="81" spans="1:12">
      <c r="A81" s="4"/>
      <c r="B81" s="9"/>
      <c r="C81" s="4"/>
      <c r="D81" s="4"/>
      <c r="E81" s="4"/>
      <c r="F81" s="4"/>
      <c r="G81" s="4"/>
      <c r="H81" s="28" t="s">
        <v>149</v>
      </c>
      <c r="I81" s="6">
        <v>2.0099999999999998</v>
      </c>
      <c r="J81" s="6">
        <v>71.13</v>
      </c>
      <c r="K81" s="4"/>
      <c r="L81" s="4"/>
    </row>
    <row r="82" spans="1:12">
      <c r="A82" s="4"/>
      <c r="B82" s="9"/>
      <c r="C82" s="4"/>
      <c r="D82" s="4"/>
      <c r="E82" s="4"/>
      <c r="F82" s="4"/>
      <c r="G82" s="4"/>
      <c r="H82" s="28" t="s">
        <v>150</v>
      </c>
      <c r="I82" s="6">
        <v>2.0099999999999998</v>
      </c>
      <c r="J82" s="6">
        <v>75.849999999999994</v>
      </c>
      <c r="K82" s="4"/>
      <c r="L82" s="4"/>
    </row>
    <row r="83" spans="1:12">
      <c r="A83" s="4"/>
      <c r="B83" s="9"/>
      <c r="C83" s="4"/>
      <c r="D83" s="4"/>
      <c r="E83" s="4"/>
      <c r="F83" s="4"/>
      <c r="G83" s="4"/>
      <c r="H83" s="28" t="s">
        <v>151</v>
      </c>
      <c r="I83" s="6">
        <v>2.02</v>
      </c>
      <c r="J83" s="6">
        <v>77.260000000000005</v>
      </c>
      <c r="K83" s="4"/>
      <c r="L83" s="4"/>
    </row>
    <row r="84" spans="1:12">
      <c r="A84" s="4"/>
      <c r="B84" s="9"/>
      <c r="C84" s="4"/>
      <c r="D84" s="4"/>
      <c r="E84" s="4"/>
      <c r="F84" s="4"/>
      <c r="G84" s="4"/>
      <c r="H84" s="28" t="s">
        <v>152</v>
      </c>
      <c r="I84" s="6">
        <v>2.0299999999999998</v>
      </c>
      <c r="J84" s="6">
        <v>71.8</v>
      </c>
      <c r="K84" s="4"/>
      <c r="L84" s="4"/>
    </row>
    <row r="85" spans="1:12">
      <c r="A85" s="4"/>
      <c r="B85" s="9"/>
      <c r="C85" s="4"/>
      <c r="D85" s="4"/>
      <c r="E85" s="4"/>
      <c r="F85" s="4"/>
      <c r="G85" s="4"/>
      <c r="H85" s="28" t="s">
        <v>153</v>
      </c>
      <c r="I85" s="6">
        <v>2.04</v>
      </c>
      <c r="J85" s="6">
        <v>75.38</v>
      </c>
      <c r="K85" s="4"/>
      <c r="L85" s="4"/>
    </row>
    <row r="86" spans="1:12">
      <c r="A86" s="4"/>
      <c r="B86" s="9"/>
      <c r="C86" s="4"/>
      <c r="D86" s="4"/>
      <c r="E86" s="4"/>
      <c r="F86" s="4"/>
      <c r="G86" s="4"/>
      <c r="H86" s="28" t="s">
        <v>154</v>
      </c>
      <c r="I86" s="6">
        <v>2.0699999999999998</v>
      </c>
      <c r="J86" s="6">
        <v>78.11</v>
      </c>
      <c r="K86" s="4"/>
      <c r="L86" s="4"/>
    </row>
    <row r="87" spans="1:12">
      <c r="A87" s="4"/>
      <c r="B87" s="9"/>
      <c r="C87" s="4"/>
      <c r="D87" s="4"/>
      <c r="E87" s="4"/>
      <c r="F87" s="4"/>
      <c r="G87" s="4"/>
      <c r="H87" s="28" t="s">
        <v>155</v>
      </c>
      <c r="I87" s="6">
        <v>2.0699999999999998</v>
      </c>
      <c r="J87" s="6">
        <v>77.14</v>
      </c>
      <c r="K87" s="4"/>
      <c r="L87" s="4"/>
    </row>
    <row r="88" spans="1:12">
      <c r="A88" s="4"/>
      <c r="B88" s="9"/>
      <c r="C88" s="4"/>
      <c r="D88" s="4"/>
      <c r="E88" s="4"/>
      <c r="F88" s="4"/>
      <c r="G88" s="4"/>
      <c r="H88" s="28" t="s">
        <v>156</v>
      </c>
      <c r="I88" s="6">
        <v>2.0699999999999998</v>
      </c>
      <c r="J88" s="6">
        <v>63.09</v>
      </c>
      <c r="K88" s="4"/>
      <c r="L88" s="4"/>
    </row>
    <row r="89" spans="1:12">
      <c r="A89" s="4"/>
      <c r="B89" s="9"/>
      <c r="C89" s="4"/>
      <c r="D89" s="4"/>
      <c r="E89" s="4"/>
      <c r="F89" s="4"/>
      <c r="G89" s="4"/>
      <c r="H89" s="28" t="s">
        <v>157</v>
      </c>
      <c r="I89" s="6">
        <v>2.09</v>
      </c>
      <c r="J89" s="6">
        <v>76.349999999999994</v>
      </c>
      <c r="K89" s="4"/>
      <c r="L89" s="4"/>
    </row>
    <row r="90" spans="1:12">
      <c r="A90" s="4"/>
      <c r="B90" s="9"/>
      <c r="C90" s="4"/>
      <c r="D90" s="4"/>
      <c r="E90" s="4"/>
      <c r="F90" s="4"/>
      <c r="G90" s="4"/>
      <c r="H90" s="28" t="s">
        <v>158</v>
      </c>
      <c r="I90" s="6">
        <v>2.14</v>
      </c>
      <c r="J90" s="6">
        <v>75.45</v>
      </c>
      <c r="K90" s="4"/>
      <c r="L90" s="4"/>
    </row>
    <row r="91" spans="1:12">
      <c r="A91" s="4"/>
      <c r="B91" s="9"/>
      <c r="C91" s="4"/>
      <c r="D91" s="4"/>
      <c r="E91" s="4"/>
      <c r="F91" s="4"/>
      <c r="G91" s="4"/>
      <c r="H91" s="28" t="s">
        <v>159</v>
      </c>
      <c r="I91" s="6">
        <v>2.15</v>
      </c>
      <c r="J91" s="6">
        <v>55.79</v>
      </c>
      <c r="K91" s="4"/>
      <c r="L91" s="4"/>
    </row>
    <row r="92" spans="1:12">
      <c r="A92" s="4"/>
      <c r="B92" s="9"/>
      <c r="C92" s="4"/>
      <c r="D92" s="4"/>
      <c r="E92" s="4"/>
      <c r="F92" s="4"/>
      <c r="G92" s="4"/>
      <c r="H92" s="28" t="s">
        <v>160</v>
      </c>
      <c r="I92" s="6">
        <v>2.16</v>
      </c>
      <c r="J92" s="6">
        <v>63.48</v>
      </c>
      <c r="K92" s="4"/>
      <c r="L92" s="4"/>
    </row>
    <row r="93" spans="1:12">
      <c r="A93" s="4"/>
      <c r="B93" s="9"/>
      <c r="C93" s="4"/>
      <c r="D93" s="4"/>
      <c r="E93" s="4"/>
      <c r="F93" s="4"/>
      <c r="G93" s="4"/>
      <c r="H93" s="28" t="s">
        <v>161</v>
      </c>
      <c r="I93" s="6">
        <v>2.2200000000000002</v>
      </c>
      <c r="J93" s="6">
        <v>72.37</v>
      </c>
      <c r="K93" s="4"/>
      <c r="L93" s="4"/>
    </row>
    <row r="94" spans="1:12">
      <c r="A94" s="4"/>
      <c r="B94" s="9"/>
      <c r="C94" s="4"/>
      <c r="D94" s="4"/>
      <c r="E94" s="4"/>
      <c r="F94" s="4"/>
      <c r="G94" s="4"/>
      <c r="H94" s="28" t="s">
        <v>162</v>
      </c>
      <c r="I94" s="6">
        <v>2.2200000000000002</v>
      </c>
      <c r="J94" s="6">
        <v>78.59</v>
      </c>
      <c r="K94" s="4"/>
      <c r="L94" s="4"/>
    </row>
    <row r="95" spans="1:12">
      <c r="A95" s="4"/>
      <c r="B95" s="9"/>
      <c r="C95" s="4"/>
      <c r="D95" s="4"/>
      <c r="E95" s="4"/>
      <c r="F95" s="4"/>
      <c r="G95" s="4"/>
      <c r="H95" s="28" t="s">
        <v>163</v>
      </c>
      <c r="I95" s="6">
        <v>2.2400000000000002</v>
      </c>
      <c r="J95" s="6">
        <v>70.05</v>
      </c>
      <c r="K95" s="4"/>
      <c r="L95" s="4"/>
    </row>
    <row r="96" spans="1:12">
      <c r="A96" s="4"/>
      <c r="B96" s="9"/>
      <c r="C96" s="4"/>
      <c r="D96" s="4"/>
      <c r="E96" s="4"/>
      <c r="F96" s="4"/>
      <c r="G96" s="4"/>
      <c r="H96" s="28" t="s">
        <v>164</v>
      </c>
      <c r="I96" s="6">
        <v>2.2400000000000002</v>
      </c>
      <c r="J96" s="6">
        <v>46.56</v>
      </c>
      <c r="K96" s="4"/>
      <c r="L96" s="4"/>
    </row>
    <row r="97" spans="1:12">
      <c r="A97" s="4"/>
      <c r="B97" s="9"/>
      <c r="C97" s="4"/>
      <c r="D97" s="4"/>
      <c r="E97" s="4"/>
      <c r="F97" s="4"/>
      <c r="G97" s="4"/>
      <c r="H97" s="28" t="s">
        <v>165</v>
      </c>
      <c r="I97" s="6">
        <v>2.2400000000000002</v>
      </c>
      <c r="J97" s="6">
        <v>78.900000000000006</v>
      </c>
      <c r="K97" s="4"/>
      <c r="L97" s="4"/>
    </row>
    <row r="98" spans="1:12">
      <c r="A98" s="4"/>
      <c r="B98" s="9"/>
      <c r="C98" s="4"/>
      <c r="D98" s="4"/>
      <c r="E98" s="4"/>
      <c r="F98" s="4"/>
      <c r="G98" s="4"/>
      <c r="H98" s="28" t="s">
        <v>166</v>
      </c>
      <c r="I98" s="6">
        <v>2.25</v>
      </c>
      <c r="J98" s="6">
        <v>65.709999999999994</v>
      </c>
      <c r="K98" s="4"/>
      <c r="L98" s="4"/>
    </row>
    <row r="99" spans="1:12">
      <c r="A99" s="4"/>
      <c r="B99" s="9"/>
      <c r="C99" s="4"/>
      <c r="D99" s="4"/>
      <c r="E99" s="4"/>
      <c r="F99" s="4"/>
      <c r="G99" s="4"/>
      <c r="H99" s="28" t="s">
        <v>167</v>
      </c>
      <c r="I99" s="6">
        <v>2.25</v>
      </c>
      <c r="J99" s="6">
        <v>70.790000000000006</v>
      </c>
      <c r="K99" s="4"/>
      <c r="L99" s="4"/>
    </row>
    <row r="100" spans="1:12">
      <c r="A100" s="4"/>
      <c r="B100" s="9"/>
      <c r="C100" s="4"/>
      <c r="D100" s="4"/>
      <c r="E100" s="4"/>
      <c r="F100" s="4"/>
      <c r="G100" s="4"/>
      <c r="H100" s="28" t="s">
        <v>168</v>
      </c>
      <c r="I100" s="6">
        <v>2.2799999999999998</v>
      </c>
      <c r="J100" s="6">
        <v>63.81</v>
      </c>
      <c r="K100" s="4"/>
      <c r="L100" s="4"/>
    </row>
    <row r="101" spans="1:12">
      <c r="A101" s="4"/>
      <c r="B101" s="9"/>
      <c r="C101" s="4"/>
      <c r="D101" s="4"/>
      <c r="E101" s="4"/>
      <c r="F101" s="4"/>
      <c r="G101" s="4"/>
      <c r="H101" s="28" t="s">
        <v>169</v>
      </c>
      <c r="I101" s="6">
        <v>2.2799999999999998</v>
      </c>
      <c r="J101" s="6">
        <v>71.31</v>
      </c>
      <c r="K101" s="4"/>
      <c r="L101" s="4"/>
    </row>
    <row r="102" spans="1:12">
      <c r="A102" s="4"/>
      <c r="B102" s="9"/>
      <c r="C102" s="4"/>
      <c r="D102" s="4"/>
      <c r="E102" s="4"/>
      <c r="F102" s="4"/>
      <c r="G102" s="4"/>
      <c r="H102" s="28" t="s">
        <v>170</v>
      </c>
      <c r="I102" s="6">
        <v>2.2799999999999998</v>
      </c>
      <c r="J102" s="6">
        <v>75.48</v>
      </c>
      <c r="K102" s="4"/>
      <c r="L102" s="4"/>
    </row>
    <row r="103" spans="1:12">
      <c r="A103" s="4"/>
      <c r="B103" s="9"/>
      <c r="C103" s="4"/>
      <c r="D103" s="4"/>
      <c r="E103" s="4"/>
      <c r="F103" s="4"/>
      <c r="G103" s="4"/>
      <c r="H103" s="28" t="s">
        <v>171</v>
      </c>
      <c r="I103" s="6">
        <v>2.29</v>
      </c>
      <c r="J103" s="6">
        <v>73.08</v>
      </c>
      <c r="K103" s="4"/>
      <c r="L103" s="4"/>
    </row>
    <row r="104" spans="1:12">
      <c r="A104" s="4"/>
      <c r="B104" s="9"/>
      <c r="C104" s="4"/>
      <c r="D104" s="4"/>
      <c r="E104" s="4"/>
      <c r="F104" s="4"/>
      <c r="G104" s="4"/>
      <c r="H104" s="28" t="s">
        <v>172</v>
      </c>
      <c r="I104" s="6">
        <v>2.34</v>
      </c>
      <c r="J104" s="6">
        <v>63.16</v>
      </c>
      <c r="K104" s="4"/>
      <c r="L104" s="4"/>
    </row>
    <row r="105" spans="1:12">
      <c r="A105" s="4"/>
      <c r="B105" s="9"/>
      <c r="C105" s="4"/>
      <c r="D105" s="4"/>
      <c r="E105" s="4"/>
      <c r="F105" s="4"/>
      <c r="G105" s="4"/>
      <c r="H105" s="28" t="s">
        <v>173</v>
      </c>
      <c r="I105" s="6">
        <v>2.35</v>
      </c>
      <c r="J105" s="6">
        <v>75.87</v>
      </c>
      <c r="K105" s="4"/>
      <c r="L105" s="4"/>
    </row>
    <row r="106" spans="1:12">
      <c r="A106" s="4"/>
      <c r="B106" s="9"/>
      <c r="C106" s="4"/>
      <c r="D106" s="4"/>
      <c r="E106" s="4"/>
      <c r="F106" s="4"/>
      <c r="G106" s="4"/>
      <c r="H106" s="28" t="s">
        <v>174</v>
      </c>
      <c r="I106" s="6">
        <v>2.36</v>
      </c>
      <c r="J106" s="6">
        <v>73.81</v>
      </c>
      <c r="K106" s="4"/>
      <c r="L106" s="4"/>
    </row>
    <row r="107" spans="1:12">
      <c r="A107" s="4"/>
      <c r="B107" s="9"/>
      <c r="C107" s="4"/>
      <c r="D107" s="4"/>
      <c r="E107" s="4"/>
      <c r="F107" s="4"/>
      <c r="G107" s="4"/>
      <c r="H107" s="28" t="s">
        <v>175</v>
      </c>
      <c r="I107" s="6">
        <v>2.37</v>
      </c>
      <c r="J107" s="6">
        <v>71.569999999999993</v>
      </c>
      <c r="K107" s="4"/>
      <c r="L107" s="4"/>
    </row>
    <row r="108" spans="1:12">
      <c r="A108" s="4"/>
      <c r="B108" s="9"/>
      <c r="C108" s="4"/>
      <c r="D108" s="4"/>
      <c r="E108" s="4"/>
      <c r="F108" s="4"/>
      <c r="G108" s="4"/>
      <c r="H108" s="28" t="s">
        <v>176</v>
      </c>
      <c r="I108" s="6">
        <v>2.37</v>
      </c>
      <c r="J108" s="6">
        <v>74.3</v>
      </c>
      <c r="K108" s="4"/>
      <c r="L108" s="4"/>
    </row>
    <row r="109" spans="1:12">
      <c r="A109" s="4"/>
      <c r="B109" s="9"/>
      <c r="C109" s="4"/>
      <c r="D109" s="4"/>
      <c r="E109" s="4"/>
      <c r="F109" s="4"/>
      <c r="G109" s="4"/>
      <c r="H109" s="28" t="s">
        <v>177</v>
      </c>
      <c r="I109" s="6">
        <v>2.38</v>
      </c>
      <c r="J109" s="6">
        <v>76.430000000000007</v>
      </c>
      <c r="K109" s="4"/>
      <c r="L109" s="4"/>
    </row>
    <row r="110" spans="1:12">
      <c r="A110" s="4"/>
      <c r="B110" s="9"/>
      <c r="C110" s="4"/>
      <c r="D110" s="4"/>
      <c r="E110" s="4"/>
      <c r="F110" s="4"/>
      <c r="G110" s="4"/>
      <c r="H110" s="28" t="s">
        <v>178</v>
      </c>
      <c r="I110" s="6">
        <v>2.39</v>
      </c>
      <c r="J110" s="6">
        <v>73.52</v>
      </c>
      <c r="K110" s="4"/>
      <c r="L110" s="4"/>
    </row>
    <row r="111" spans="1:12">
      <c r="A111" s="4"/>
      <c r="B111" s="9"/>
      <c r="C111" s="4"/>
      <c r="D111" s="4"/>
      <c r="E111" s="4"/>
      <c r="F111" s="4"/>
      <c r="G111" s="4"/>
      <c r="H111" s="28" t="s">
        <v>179</v>
      </c>
      <c r="I111" s="6">
        <v>2.4</v>
      </c>
      <c r="J111" s="6">
        <v>69.23</v>
      </c>
      <c r="K111" s="4"/>
      <c r="L111" s="4"/>
    </row>
    <row r="112" spans="1:12">
      <c r="A112" s="4"/>
      <c r="B112" s="9"/>
      <c r="C112" s="4"/>
      <c r="D112" s="4"/>
      <c r="E112" s="4"/>
      <c r="F112" s="4"/>
      <c r="G112" s="4"/>
      <c r="H112" s="28" t="s">
        <v>180</v>
      </c>
      <c r="I112" s="6">
        <v>2.4300000000000002</v>
      </c>
      <c r="J112" s="6">
        <v>69</v>
      </c>
      <c r="K112" s="4"/>
      <c r="L112" s="4"/>
    </row>
    <row r="113" spans="1:12">
      <c r="A113" s="4"/>
      <c r="B113" s="9"/>
      <c r="C113" s="4"/>
      <c r="D113" s="4"/>
      <c r="E113" s="4"/>
      <c r="F113" s="4"/>
      <c r="G113" s="4"/>
      <c r="H113" s="28" t="s">
        <v>181</v>
      </c>
      <c r="I113" s="6">
        <v>2.4500000000000002</v>
      </c>
      <c r="J113" s="6">
        <v>64.52</v>
      </c>
      <c r="K113" s="4"/>
      <c r="L113" s="4"/>
    </row>
    <row r="114" spans="1:12">
      <c r="A114" s="4"/>
      <c r="B114" s="9"/>
      <c r="C114" s="4"/>
      <c r="D114" s="4"/>
      <c r="E114" s="4"/>
      <c r="F114" s="4"/>
      <c r="G114" s="4"/>
      <c r="H114" s="28" t="s">
        <v>182</v>
      </c>
      <c r="I114" s="6">
        <v>2.4700000000000002</v>
      </c>
      <c r="J114" s="6">
        <v>69.5</v>
      </c>
      <c r="K114" s="4"/>
      <c r="L114" s="4"/>
    </row>
    <row r="115" spans="1:12">
      <c r="A115" s="4"/>
      <c r="B115" s="9"/>
      <c r="C115" s="4"/>
      <c r="D115" s="4"/>
      <c r="E115" s="4"/>
      <c r="F115" s="4"/>
      <c r="G115" s="4"/>
      <c r="H115" s="28" t="s">
        <v>183</v>
      </c>
      <c r="I115" s="6">
        <v>2.5</v>
      </c>
      <c r="J115" s="6">
        <v>79.02</v>
      </c>
      <c r="K115" s="4"/>
      <c r="L115" s="4"/>
    </row>
    <row r="116" spans="1:12">
      <c r="A116" s="4"/>
      <c r="B116" s="9"/>
      <c r="C116" s="4"/>
      <c r="D116" s="4"/>
      <c r="E116" s="4"/>
      <c r="F116" s="4"/>
      <c r="G116" s="4"/>
      <c r="H116" s="28" t="s">
        <v>184</v>
      </c>
      <c r="I116" s="6">
        <v>2.5</v>
      </c>
      <c r="J116" s="6">
        <v>68.94</v>
      </c>
      <c r="K116" s="4"/>
      <c r="L116" s="4"/>
    </row>
    <row r="117" spans="1:12">
      <c r="A117" s="4"/>
      <c r="B117" s="9"/>
      <c r="C117" s="4"/>
      <c r="D117" s="4"/>
      <c r="E117" s="4"/>
      <c r="F117" s="4"/>
      <c r="G117" s="4"/>
      <c r="H117" s="28" t="s">
        <v>185</v>
      </c>
      <c r="I117" s="6">
        <v>2.5299999999999998</v>
      </c>
      <c r="J117" s="6">
        <v>72.3</v>
      </c>
      <c r="K117" s="4"/>
      <c r="L117" s="4"/>
    </row>
    <row r="118" spans="1:12">
      <c r="A118" s="4"/>
      <c r="B118" s="9"/>
      <c r="C118" s="4"/>
      <c r="D118" s="4"/>
      <c r="E118" s="4"/>
      <c r="F118" s="4"/>
      <c r="G118" s="4"/>
      <c r="H118" s="28" t="s">
        <v>186</v>
      </c>
      <c r="I118" s="6">
        <v>2.5299999999999998</v>
      </c>
      <c r="J118" s="6">
        <v>72.319999999999993</v>
      </c>
      <c r="K118" s="4"/>
      <c r="L118" s="4"/>
    </row>
    <row r="119" spans="1:12">
      <c r="A119" s="4"/>
      <c r="B119" s="9"/>
      <c r="C119" s="4"/>
      <c r="D119" s="4"/>
      <c r="E119" s="4"/>
      <c r="F119" s="4"/>
      <c r="G119" s="4"/>
      <c r="H119" s="28" t="s">
        <v>187</v>
      </c>
      <c r="I119" s="6">
        <v>2.5299999999999998</v>
      </c>
      <c r="J119" s="6">
        <v>73.430000000000007</v>
      </c>
      <c r="K119" s="4"/>
      <c r="L119" s="4"/>
    </row>
    <row r="120" spans="1:12">
      <c r="A120" s="4"/>
      <c r="B120" s="9"/>
      <c r="C120" s="4"/>
      <c r="D120" s="4"/>
      <c r="E120" s="4"/>
      <c r="F120" s="4"/>
      <c r="G120" s="4"/>
      <c r="H120" s="28" t="s">
        <v>188</v>
      </c>
      <c r="I120" s="6">
        <v>2.5499999999999998</v>
      </c>
      <c r="J120" s="6">
        <v>70.540000000000006</v>
      </c>
      <c r="K120" s="4"/>
      <c r="L120" s="4"/>
    </row>
    <row r="121" spans="1:12">
      <c r="A121" s="4"/>
      <c r="B121" s="9"/>
      <c r="C121" s="4"/>
      <c r="D121" s="4"/>
      <c r="E121" s="4"/>
      <c r="F121" s="4"/>
      <c r="G121" s="4"/>
      <c r="H121" s="28" t="s">
        <v>189</v>
      </c>
      <c r="I121" s="6">
        <v>2.61</v>
      </c>
      <c r="J121" s="6">
        <v>71.14</v>
      </c>
      <c r="K121" s="4"/>
      <c r="L121" s="4"/>
    </row>
    <row r="122" spans="1:12">
      <c r="A122" s="4"/>
      <c r="B122" s="9"/>
      <c r="C122" s="4"/>
      <c r="D122" s="4"/>
      <c r="E122" s="4"/>
      <c r="F122" s="4"/>
      <c r="G122" s="4"/>
      <c r="H122" s="28" t="s">
        <v>190</v>
      </c>
      <c r="I122" s="6">
        <v>2.71</v>
      </c>
      <c r="J122" s="6">
        <v>73.72</v>
      </c>
      <c r="K122" s="4"/>
      <c r="L122" s="4"/>
    </row>
    <row r="123" spans="1:12">
      <c r="A123" s="4"/>
      <c r="B123" s="9"/>
      <c r="C123" s="4"/>
      <c r="D123" s="4"/>
      <c r="E123" s="4"/>
      <c r="F123" s="4"/>
      <c r="G123" s="4"/>
      <c r="H123" s="28" t="s">
        <v>191</v>
      </c>
      <c r="I123" s="6">
        <v>2.81</v>
      </c>
      <c r="J123" s="6">
        <v>68.88</v>
      </c>
      <c r="K123" s="4"/>
      <c r="L123" s="4"/>
    </row>
    <row r="124" spans="1:12">
      <c r="A124" s="4"/>
      <c r="B124" s="9"/>
      <c r="C124" s="4"/>
      <c r="D124" s="4"/>
      <c r="E124" s="4"/>
      <c r="F124" s="4"/>
      <c r="G124" s="4"/>
      <c r="H124" s="28" t="s">
        <v>192</v>
      </c>
      <c r="I124" s="6">
        <v>2.81</v>
      </c>
      <c r="J124" s="6">
        <v>70.88</v>
      </c>
      <c r="K124" s="4"/>
      <c r="L124" s="4"/>
    </row>
    <row r="125" spans="1:12">
      <c r="A125" s="4"/>
      <c r="B125" s="9"/>
      <c r="C125" s="4"/>
      <c r="D125" s="4"/>
      <c r="E125" s="4"/>
      <c r="F125" s="4"/>
      <c r="G125" s="4"/>
      <c r="H125" s="28" t="s">
        <v>193</v>
      </c>
      <c r="I125" s="6">
        <v>2.89</v>
      </c>
      <c r="J125" s="6">
        <v>70.040000000000006</v>
      </c>
      <c r="K125" s="4"/>
      <c r="L125" s="4"/>
    </row>
    <row r="126" spans="1:12">
      <c r="A126" s="4"/>
      <c r="B126" s="9"/>
      <c r="C126" s="4"/>
      <c r="D126" s="4"/>
      <c r="E126" s="4"/>
      <c r="F126" s="4"/>
      <c r="G126" s="4"/>
      <c r="H126" s="28" t="s">
        <v>194</v>
      </c>
      <c r="I126" s="6">
        <v>2.91</v>
      </c>
      <c r="J126" s="6">
        <v>63.62</v>
      </c>
      <c r="K126" s="4"/>
      <c r="L126" s="4"/>
    </row>
    <row r="127" spans="1:12">
      <c r="A127" s="4"/>
      <c r="B127" s="9"/>
      <c r="C127" s="4"/>
      <c r="D127" s="4"/>
      <c r="E127" s="4"/>
      <c r="F127" s="4"/>
      <c r="G127" s="4"/>
      <c r="H127" s="28" t="s">
        <v>195</v>
      </c>
      <c r="I127" s="6">
        <v>2.92</v>
      </c>
      <c r="J127" s="6">
        <v>67.959999999999994</v>
      </c>
      <c r="K127" s="4"/>
      <c r="L127" s="4"/>
    </row>
    <row r="128" spans="1:12">
      <c r="A128" s="4"/>
      <c r="B128" s="9"/>
      <c r="C128" s="4"/>
      <c r="D128" s="4"/>
      <c r="E128" s="4"/>
      <c r="F128" s="4"/>
      <c r="G128" s="4"/>
      <c r="H128" s="28" t="s">
        <v>196</v>
      </c>
      <c r="I128" s="6">
        <v>2.98</v>
      </c>
      <c r="J128" s="6">
        <v>61.71</v>
      </c>
      <c r="K128" s="4"/>
      <c r="L128" s="4"/>
    </row>
    <row r="129" spans="1:12">
      <c r="A129" s="4"/>
      <c r="B129" s="9"/>
      <c r="C129" s="4"/>
      <c r="D129" s="4"/>
      <c r="E129" s="4"/>
      <c r="F129" s="4"/>
      <c r="G129" s="4"/>
      <c r="H129" s="28" t="s">
        <v>197</v>
      </c>
      <c r="I129" s="6">
        <v>2.99</v>
      </c>
      <c r="J129" s="6">
        <v>71.89</v>
      </c>
      <c r="K129" s="4"/>
      <c r="L129" s="4"/>
    </row>
    <row r="130" spans="1:12">
      <c r="A130" s="4"/>
      <c r="B130" s="9"/>
      <c r="C130" s="4"/>
      <c r="D130" s="4"/>
      <c r="E130" s="4"/>
      <c r="F130" s="4"/>
      <c r="G130" s="4"/>
      <c r="H130" s="28" t="s">
        <v>198</v>
      </c>
      <c r="I130" s="6">
        <v>3</v>
      </c>
      <c r="J130" s="6">
        <v>77.88</v>
      </c>
      <c r="K130" s="4"/>
      <c r="L130" s="4"/>
    </row>
    <row r="131" spans="1:12">
      <c r="A131" s="4"/>
      <c r="B131" s="9"/>
      <c r="C131" s="4"/>
      <c r="D131" s="4"/>
      <c r="E131" s="4"/>
      <c r="F131" s="4"/>
      <c r="G131" s="4"/>
      <c r="H131" s="28" t="s">
        <v>199</v>
      </c>
      <c r="I131" s="6">
        <v>3</v>
      </c>
      <c r="J131" s="6">
        <v>69.680000000000007</v>
      </c>
      <c r="K131" s="4"/>
      <c r="L131" s="4"/>
    </row>
    <row r="132" spans="1:12">
      <c r="A132" s="4"/>
      <c r="B132" s="9"/>
      <c r="C132" s="4"/>
      <c r="D132" s="4"/>
      <c r="E132" s="4"/>
      <c r="F132" s="4"/>
      <c r="G132" s="4"/>
      <c r="H132" s="28" t="s">
        <v>200</v>
      </c>
      <c r="I132" s="6">
        <v>3</v>
      </c>
      <c r="J132" s="6">
        <v>64</v>
      </c>
      <c r="K132" s="4"/>
      <c r="L132" s="4"/>
    </row>
    <row r="133" spans="1:12">
      <c r="A133" s="4"/>
      <c r="B133" s="9"/>
      <c r="C133" s="4"/>
      <c r="D133" s="4"/>
      <c r="E133" s="4"/>
      <c r="F133" s="4"/>
      <c r="G133" s="4"/>
      <c r="H133" s="28" t="s">
        <v>201</v>
      </c>
      <c r="I133" s="6">
        <v>3</v>
      </c>
      <c r="J133" s="6">
        <v>68.88</v>
      </c>
      <c r="K133" s="4"/>
      <c r="L133" s="4"/>
    </row>
    <row r="134" spans="1:12">
      <c r="A134" s="4"/>
      <c r="B134" s="9"/>
      <c r="C134" s="4"/>
      <c r="D134" s="4"/>
      <c r="E134" s="4"/>
      <c r="F134" s="4"/>
      <c r="G134" s="4"/>
      <c r="H134" s="28" t="s">
        <v>202</v>
      </c>
      <c r="I134" s="6">
        <v>3.02</v>
      </c>
      <c r="J134" s="6">
        <v>73.14</v>
      </c>
      <c r="K134" s="4"/>
      <c r="L134" s="4"/>
    </row>
    <row r="135" spans="1:12">
      <c r="A135" s="4"/>
      <c r="B135" s="9"/>
      <c r="C135" s="4"/>
      <c r="D135" s="4"/>
      <c r="E135" s="4"/>
      <c r="F135" s="4"/>
      <c r="G135" s="4"/>
      <c r="H135" s="28" t="s">
        <v>203</v>
      </c>
      <c r="I135" s="6">
        <v>3.02</v>
      </c>
      <c r="J135" s="6">
        <v>70.41</v>
      </c>
      <c r="K135" s="4"/>
      <c r="L135" s="4"/>
    </row>
    <row r="136" spans="1:12">
      <c r="A136" s="4"/>
      <c r="B136" s="9"/>
      <c r="C136" s="4"/>
      <c r="D136" s="4"/>
      <c r="E136" s="4"/>
      <c r="F136" s="4"/>
      <c r="G136" s="4"/>
      <c r="H136" s="28" t="s">
        <v>204</v>
      </c>
      <c r="I136" s="6">
        <v>3.05</v>
      </c>
      <c r="J136" s="6">
        <v>67.319999999999993</v>
      </c>
      <c r="K136" s="4"/>
      <c r="L136" s="4"/>
    </row>
    <row r="137" spans="1:12">
      <c r="A137" s="4"/>
      <c r="B137" s="9"/>
      <c r="C137" s="4"/>
      <c r="D137" s="4"/>
      <c r="E137" s="4"/>
      <c r="F137" s="4"/>
      <c r="G137" s="4"/>
      <c r="H137" s="28" t="s">
        <v>205</v>
      </c>
      <c r="I137" s="6">
        <v>3.08</v>
      </c>
      <c r="J137" s="6">
        <v>76.650000000000006</v>
      </c>
      <c r="K137" s="4"/>
      <c r="L137" s="4"/>
    </row>
    <row r="138" spans="1:12">
      <c r="A138" s="4"/>
      <c r="B138" s="9"/>
      <c r="C138" s="4"/>
      <c r="D138" s="4"/>
      <c r="E138" s="4"/>
      <c r="F138" s="4"/>
      <c r="G138" s="4"/>
      <c r="H138" s="28" t="s">
        <v>206</v>
      </c>
      <c r="I138" s="6">
        <v>3.09</v>
      </c>
      <c r="J138" s="6">
        <v>76.69</v>
      </c>
      <c r="K138" s="4"/>
      <c r="L138" s="4"/>
    </row>
    <row r="139" spans="1:12">
      <c r="A139" s="4"/>
      <c r="B139" s="9"/>
      <c r="C139" s="4"/>
      <c r="D139" s="4"/>
      <c r="E139" s="4"/>
      <c r="F139" s="4"/>
      <c r="G139" s="4"/>
      <c r="H139" s="28" t="s">
        <v>207</v>
      </c>
      <c r="I139" s="6">
        <v>3.09</v>
      </c>
      <c r="J139" s="6">
        <v>74.75</v>
      </c>
      <c r="K139" s="4"/>
      <c r="L139" s="4"/>
    </row>
    <row r="140" spans="1:12">
      <c r="A140" s="4"/>
      <c r="B140" s="9"/>
      <c r="C140" s="4"/>
      <c r="D140" s="4"/>
      <c r="E140" s="4"/>
      <c r="F140" s="4"/>
      <c r="G140" s="4"/>
      <c r="H140" s="28" t="s">
        <v>208</v>
      </c>
      <c r="I140" s="6">
        <v>3.12</v>
      </c>
      <c r="J140" s="6">
        <v>63.66</v>
      </c>
      <c r="K140" s="4"/>
      <c r="L140" s="4"/>
    </row>
    <row r="141" spans="1:12">
      <c r="A141" s="4"/>
      <c r="B141" s="9"/>
      <c r="C141" s="4"/>
      <c r="D141" s="4"/>
      <c r="E141" s="4"/>
      <c r="F141" s="4"/>
      <c r="G141" s="4"/>
      <c r="H141" s="28" t="s">
        <v>209</v>
      </c>
      <c r="I141" s="6">
        <v>3.13</v>
      </c>
      <c r="J141" s="6">
        <v>71.67</v>
      </c>
      <c r="K141" s="4"/>
      <c r="L141" s="4"/>
    </row>
    <row r="142" spans="1:12">
      <c r="A142" s="4"/>
      <c r="B142" s="9"/>
      <c r="C142" s="4"/>
      <c r="D142" s="4"/>
      <c r="E142" s="4"/>
      <c r="F142" s="4"/>
      <c r="G142" s="4"/>
      <c r="H142" s="28" t="s">
        <v>210</v>
      </c>
      <c r="I142" s="6">
        <v>3.15</v>
      </c>
      <c r="J142" s="6">
        <v>74</v>
      </c>
      <c r="K142" s="4"/>
      <c r="L142" s="4"/>
    </row>
    <row r="143" spans="1:12">
      <c r="A143" s="4"/>
      <c r="B143" s="9"/>
      <c r="C143" s="4"/>
      <c r="D143" s="4"/>
      <c r="E143" s="4"/>
      <c r="F143" s="4"/>
      <c r="G143" s="4"/>
      <c r="H143" s="28" t="s">
        <v>211</v>
      </c>
      <c r="I143" s="6">
        <v>3.17</v>
      </c>
      <c r="J143" s="6">
        <v>61.33</v>
      </c>
      <c r="K143" s="4"/>
      <c r="L143" s="4"/>
    </row>
    <row r="144" spans="1:12">
      <c r="A144" s="4"/>
      <c r="B144" s="9"/>
      <c r="C144" s="4"/>
      <c r="D144" s="4"/>
      <c r="E144" s="4"/>
      <c r="F144" s="4"/>
      <c r="G144" s="4"/>
      <c r="H144" s="28" t="s">
        <v>212</v>
      </c>
      <c r="I144" s="6">
        <v>3.21</v>
      </c>
      <c r="J144" s="6">
        <v>70.11</v>
      </c>
      <c r="K144" s="4"/>
      <c r="L144" s="4"/>
    </row>
    <row r="145" spans="1:12">
      <c r="A145" s="4"/>
      <c r="B145" s="9"/>
      <c r="C145" s="4"/>
      <c r="D145" s="4"/>
      <c r="E145" s="4"/>
      <c r="F145" s="4"/>
      <c r="G145" s="4"/>
      <c r="H145" s="28" t="s">
        <v>213</v>
      </c>
      <c r="I145" s="6">
        <v>3.23</v>
      </c>
      <c r="J145" s="6">
        <v>64.78</v>
      </c>
      <c r="K145" s="4"/>
      <c r="L145" s="4"/>
    </row>
    <row r="146" spans="1:12">
      <c r="A146" s="4"/>
      <c r="B146" s="9"/>
      <c r="C146" s="4"/>
      <c r="D146" s="4"/>
      <c r="E146" s="4"/>
      <c r="F146" s="4"/>
      <c r="G146" s="4"/>
      <c r="H146" s="28" t="s">
        <v>214</v>
      </c>
      <c r="I146" s="6">
        <v>3.25</v>
      </c>
      <c r="J146" s="6">
        <v>70.62</v>
      </c>
      <c r="K146" s="4"/>
      <c r="L146" s="4"/>
    </row>
    <row r="147" spans="1:12">
      <c r="A147" s="4"/>
      <c r="B147" s="9"/>
      <c r="C147" s="4"/>
      <c r="D147" s="4"/>
      <c r="E147" s="4"/>
      <c r="F147" s="4"/>
      <c r="G147" s="4"/>
      <c r="H147" s="28" t="s">
        <v>215</v>
      </c>
      <c r="I147" s="6">
        <v>3.27</v>
      </c>
      <c r="J147" s="6">
        <v>32.26</v>
      </c>
      <c r="K147" s="4"/>
      <c r="L147" s="4"/>
    </row>
    <row r="148" spans="1:12">
      <c r="A148" s="4"/>
      <c r="B148" s="9"/>
      <c r="C148" s="4"/>
      <c r="D148" s="4"/>
      <c r="E148" s="4"/>
      <c r="F148" s="4"/>
      <c r="G148" s="4"/>
      <c r="H148" s="28" t="s">
        <v>216</v>
      </c>
      <c r="I148" s="6">
        <v>3.29</v>
      </c>
      <c r="J148" s="6">
        <v>69.290000000000006</v>
      </c>
      <c r="K148" s="4"/>
      <c r="L148" s="4"/>
    </row>
    <row r="149" spans="1:12">
      <c r="A149" s="4"/>
      <c r="B149" s="9"/>
      <c r="C149" s="4"/>
      <c r="D149" s="4"/>
      <c r="E149" s="4"/>
      <c r="F149" s="4"/>
      <c r="G149" s="4"/>
      <c r="H149" s="28" t="s">
        <v>217</v>
      </c>
      <c r="I149" s="6">
        <v>3.3</v>
      </c>
      <c r="J149" s="6">
        <v>75.75</v>
      </c>
      <c r="K149" s="4"/>
      <c r="L149" s="4"/>
    </row>
    <row r="150" spans="1:12">
      <c r="A150" s="4"/>
      <c r="B150" s="9"/>
      <c r="C150" s="4"/>
      <c r="D150" s="4"/>
      <c r="E150" s="4"/>
      <c r="F150" s="4"/>
      <c r="G150" s="4"/>
      <c r="H150" s="28" t="s">
        <v>218</v>
      </c>
      <c r="I150" s="6">
        <v>3.32</v>
      </c>
      <c r="J150" s="6">
        <v>56.53</v>
      </c>
      <c r="K150" s="4"/>
      <c r="L150" s="4"/>
    </row>
    <row r="151" spans="1:12">
      <c r="A151" s="4"/>
      <c r="B151" s="9"/>
      <c r="C151" s="4"/>
      <c r="D151" s="4"/>
      <c r="E151" s="4"/>
      <c r="F151" s="4"/>
      <c r="G151" s="4"/>
      <c r="H151" s="28" t="s">
        <v>219</v>
      </c>
      <c r="I151" s="6">
        <v>3.4</v>
      </c>
      <c r="J151" s="6">
        <v>61.95</v>
      </c>
      <c r="K151" s="4"/>
      <c r="L151" s="4"/>
    </row>
    <row r="152" spans="1:12">
      <c r="A152" s="4"/>
      <c r="B152" s="9"/>
      <c r="C152" s="4"/>
      <c r="D152" s="4"/>
      <c r="E152" s="4"/>
      <c r="F152" s="4"/>
      <c r="G152" s="4"/>
      <c r="H152" s="28" t="s">
        <v>220</v>
      </c>
      <c r="I152" s="6">
        <v>3.47</v>
      </c>
      <c r="J152" s="6">
        <v>45.22</v>
      </c>
      <c r="K152" s="4"/>
      <c r="L152" s="4"/>
    </row>
    <row r="153" spans="1:12">
      <c r="A153" s="4"/>
      <c r="B153" s="9"/>
      <c r="C153" s="4"/>
      <c r="D153" s="4"/>
      <c r="E153" s="4"/>
      <c r="F153" s="4"/>
      <c r="G153" s="4"/>
      <c r="H153" s="28" t="s">
        <v>221</v>
      </c>
      <c r="I153" s="6">
        <v>3.49</v>
      </c>
      <c r="J153" s="6">
        <v>76.069999999999993</v>
      </c>
      <c r="K153" s="4"/>
      <c r="L153" s="4"/>
    </row>
    <row r="154" spans="1:12">
      <c r="A154" s="4"/>
      <c r="B154" s="9"/>
      <c r="C154" s="4"/>
      <c r="D154" s="4"/>
      <c r="E154" s="4"/>
      <c r="F154" s="4"/>
      <c r="G154" s="4"/>
      <c r="H154" s="28" t="s">
        <v>222</v>
      </c>
      <c r="I154" s="6">
        <v>3.5</v>
      </c>
      <c r="J154" s="6">
        <v>69.13</v>
      </c>
      <c r="K154" s="4"/>
      <c r="L154" s="4"/>
    </row>
    <row r="155" spans="1:12">
      <c r="A155" s="4"/>
      <c r="B155" s="9"/>
      <c r="C155" s="4"/>
      <c r="D155" s="4"/>
      <c r="E155" s="4"/>
      <c r="F155" s="4"/>
      <c r="G155" s="4"/>
      <c r="H155" s="28" t="s">
        <v>223</v>
      </c>
      <c r="I155" s="6">
        <v>3.5</v>
      </c>
      <c r="J155" s="6">
        <v>61.19</v>
      </c>
      <c r="K155" s="4"/>
      <c r="L155" s="4"/>
    </row>
    <row r="156" spans="1:12">
      <c r="A156" s="4"/>
      <c r="B156" s="9"/>
      <c r="C156" s="4"/>
      <c r="D156" s="4"/>
      <c r="E156" s="4"/>
      <c r="F156" s="4"/>
      <c r="G156" s="4"/>
      <c r="H156" s="28" t="s">
        <v>224</v>
      </c>
      <c r="I156" s="6">
        <v>3.52</v>
      </c>
      <c r="J156" s="6">
        <v>36.94</v>
      </c>
      <c r="K156" s="4"/>
      <c r="L156" s="4"/>
    </row>
    <row r="157" spans="1:12">
      <c r="A157" s="4"/>
      <c r="B157" s="9"/>
      <c r="C157" s="4"/>
      <c r="D157" s="4"/>
      <c r="E157" s="4"/>
      <c r="F157" s="4"/>
      <c r="G157" s="4"/>
      <c r="H157" s="28" t="s">
        <v>225</v>
      </c>
      <c r="I157" s="6">
        <v>3.58</v>
      </c>
      <c r="J157" s="6">
        <v>57.92</v>
      </c>
      <c r="K157" s="4"/>
      <c r="L157" s="4"/>
    </row>
    <row r="158" spans="1:12">
      <c r="A158" s="4"/>
      <c r="B158" s="9"/>
      <c r="C158" s="4"/>
      <c r="D158" s="4"/>
      <c r="E158" s="4"/>
      <c r="F158" s="4"/>
      <c r="G158" s="4"/>
      <c r="H158" s="28" t="s">
        <v>226</v>
      </c>
      <c r="I158" s="6">
        <v>3.62</v>
      </c>
      <c r="J158" s="6">
        <v>78.27</v>
      </c>
      <c r="K158" s="4"/>
      <c r="L158" s="4"/>
    </row>
    <row r="159" spans="1:12">
      <c r="A159" s="4"/>
      <c r="B159" s="9"/>
      <c r="C159" s="4"/>
      <c r="D159" s="4"/>
      <c r="E159" s="4"/>
      <c r="F159" s="4"/>
      <c r="G159" s="4"/>
      <c r="H159" s="28" t="s">
        <v>227</v>
      </c>
      <c r="I159" s="6">
        <v>3.65</v>
      </c>
      <c r="J159" s="6">
        <v>50.02</v>
      </c>
      <c r="K159" s="4"/>
      <c r="L159" s="4"/>
    </row>
    <row r="160" spans="1:12">
      <c r="A160" s="4"/>
      <c r="B160" s="9"/>
      <c r="C160" s="4"/>
      <c r="D160" s="4"/>
      <c r="E160" s="4"/>
      <c r="F160" s="4"/>
      <c r="G160" s="4"/>
      <c r="H160" s="28" t="s">
        <v>228</v>
      </c>
      <c r="I160" s="6">
        <v>3.66</v>
      </c>
      <c r="J160" s="6">
        <v>39.01</v>
      </c>
      <c r="K160" s="4"/>
      <c r="L160" s="4"/>
    </row>
    <row r="161" spans="1:12">
      <c r="A161" s="4"/>
      <c r="B161" s="9"/>
      <c r="C161" s="4"/>
      <c r="D161" s="4"/>
      <c r="E161" s="4"/>
      <c r="F161" s="4"/>
      <c r="G161" s="4"/>
      <c r="H161" s="28" t="s">
        <v>229</v>
      </c>
      <c r="I161" s="6">
        <v>3.72</v>
      </c>
      <c r="J161" s="6">
        <v>69.39</v>
      </c>
      <c r="K161" s="4"/>
      <c r="L161" s="4"/>
    </row>
    <row r="162" spans="1:12">
      <c r="A162" s="4"/>
      <c r="B162" s="9"/>
      <c r="C162" s="4"/>
      <c r="D162" s="4"/>
      <c r="E162" s="4"/>
      <c r="F162" s="4"/>
      <c r="G162" s="4"/>
      <c r="H162" s="28" t="s">
        <v>230</v>
      </c>
      <c r="I162" s="6">
        <v>3.77</v>
      </c>
      <c r="J162" s="6">
        <v>69.83</v>
      </c>
      <c r="K162" s="4"/>
      <c r="L162" s="4"/>
    </row>
    <row r="163" spans="1:12">
      <c r="A163" s="4"/>
      <c r="B163" s="9"/>
      <c r="C163" s="4"/>
      <c r="D163" s="4"/>
      <c r="E163" s="4"/>
      <c r="F163" s="4"/>
      <c r="G163" s="4"/>
      <c r="H163" s="28" t="s">
        <v>231</v>
      </c>
      <c r="I163" s="6">
        <v>3.79</v>
      </c>
      <c r="J163" s="6">
        <v>65.2</v>
      </c>
      <c r="K163" s="4"/>
      <c r="L163" s="4"/>
    </row>
    <row r="164" spans="1:12">
      <c r="A164" s="4"/>
      <c r="B164" s="9"/>
      <c r="C164" s="4"/>
      <c r="D164" s="4"/>
      <c r="E164" s="4"/>
      <c r="F164" s="4"/>
      <c r="G164" s="4"/>
      <c r="H164" s="28" t="s">
        <v>232</v>
      </c>
      <c r="I164" s="6">
        <v>3.86</v>
      </c>
      <c r="J164" s="6">
        <v>67.36</v>
      </c>
      <c r="K164" s="4"/>
      <c r="L164" s="4"/>
    </row>
    <row r="165" spans="1:12">
      <c r="A165" s="4"/>
      <c r="B165" s="9"/>
      <c r="C165" s="4"/>
      <c r="D165" s="4"/>
      <c r="E165" s="4"/>
      <c r="F165" s="4"/>
      <c r="G165" s="4"/>
      <c r="H165" s="28" t="s">
        <v>233</v>
      </c>
      <c r="I165" s="6">
        <v>3.92</v>
      </c>
      <c r="J165" s="6">
        <v>39.47</v>
      </c>
      <c r="K165" s="4"/>
      <c r="L165" s="4"/>
    </row>
    <row r="166" spans="1:12">
      <c r="A166" s="4"/>
      <c r="B166" s="9"/>
      <c r="C166" s="4"/>
      <c r="D166" s="4"/>
      <c r="E166" s="4"/>
      <c r="F166" s="4"/>
      <c r="G166" s="4"/>
      <c r="H166" s="28" t="s">
        <v>234</v>
      </c>
      <c r="I166" s="6">
        <v>4.0199999999999996</v>
      </c>
      <c r="J166" s="6">
        <v>74.400000000000006</v>
      </c>
      <c r="K166" s="4"/>
      <c r="L166" s="4"/>
    </row>
    <row r="167" spans="1:12">
      <c r="A167" s="4"/>
      <c r="B167" s="9"/>
      <c r="C167" s="4"/>
      <c r="D167" s="4"/>
      <c r="E167" s="4"/>
      <c r="F167" s="4"/>
      <c r="G167" s="4"/>
      <c r="H167" s="28" t="s">
        <v>235</v>
      </c>
      <c r="I167" s="6">
        <v>4.07</v>
      </c>
      <c r="J167" s="6">
        <v>66.650000000000006</v>
      </c>
      <c r="K167" s="4"/>
      <c r="L167" s="4"/>
    </row>
    <row r="168" spans="1:12">
      <c r="A168" s="4"/>
      <c r="B168" s="9"/>
      <c r="C168" s="4"/>
      <c r="D168" s="4"/>
      <c r="E168" s="4"/>
      <c r="F168" s="4"/>
      <c r="G168" s="4"/>
      <c r="H168" s="28" t="s">
        <v>236</v>
      </c>
      <c r="I168" s="6">
        <v>4.0999999999999996</v>
      </c>
      <c r="J168" s="6">
        <v>62.2</v>
      </c>
      <c r="K168" s="4"/>
      <c r="L168" s="4"/>
    </row>
    <row r="169" spans="1:12">
      <c r="A169" s="4"/>
      <c r="B169" s="9"/>
      <c r="C169" s="4"/>
      <c r="D169" s="4"/>
      <c r="E169" s="4"/>
      <c r="F169" s="4"/>
      <c r="G169" s="4"/>
      <c r="H169" s="28" t="s">
        <v>237</v>
      </c>
      <c r="I169" s="6">
        <v>4.12</v>
      </c>
      <c r="J169" s="6">
        <v>69.39</v>
      </c>
      <c r="K169" s="4"/>
      <c r="L169" s="4"/>
    </row>
    <row r="170" spans="1:12">
      <c r="A170" s="4"/>
      <c r="B170" s="9"/>
      <c r="C170" s="4"/>
      <c r="D170" s="4"/>
      <c r="E170" s="4"/>
      <c r="F170" s="4"/>
      <c r="G170" s="4"/>
      <c r="H170" s="28" t="s">
        <v>238</v>
      </c>
      <c r="I170" s="6">
        <v>4.13</v>
      </c>
      <c r="J170" s="6">
        <v>64.19</v>
      </c>
      <c r="K170" s="4"/>
      <c r="L170" s="4"/>
    </row>
    <row r="171" spans="1:12">
      <c r="A171" s="4"/>
      <c r="B171" s="9"/>
      <c r="C171" s="4"/>
      <c r="D171" s="4"/>
      <c r="E171" s="4"/>
      <c r="F171" s="4"/>
      <c r="G171" s="4"/>
      <c r="H171" s="28" t="s">
        <v>239</v>
      </c>
      <c r="I171" s="6">
        <v>4.17</v>
      </c>
      <c r="J171" s="6">
        <v>64.37</v>
      </c>
      <c r="K171" s="4"/>
      <c r="L171" s="4"/>
    </row>
    <row r="172" spans="1:12">
      <c r="A172" s="4"/>
      <c r="B172" s="9"/>
      <c r="C172" s="4"/>
      <c r="D172" s="4"/>
      <c r="E172" s="4"/>
      <c r="F172" s="4"/>
      <c r="G172" s="4"/>
      <c r="H172" s="28" t="s">
        <v>240</v>
      </c>
      <c r="I172" s="6">
        <v>4.28</v>
      </c>
      <c r="J172" s="6">
        <v>60.93</v>
      </c>
      <c r="K172" s="4"/>
      <c r="L172" s="4"/>
    </row>
    <row r="173" spans="1:12">
      <c r="A173" s="4"/>
      <c r="B173" s="9"/>
      <c r="C173" s="4"/>
      <c r="D173" s="4"/>
      <c r="E173" s="4"/>
      <c r="F173" s="4"/>
      <c r="G173" s="4"/>
      <c r="H173" s="28" t="s">
        <v>241</v>
      </c>
      <c r="I173" s="6">
        <v>4.34</v>
      </c>
      <c r="J173" s="6">
        <v>72.099999999999994</v>
      </c>
      <c r="K173" s="4"/>
      <c r="L173" s="4"/>
    </row>
    <row r="174" spans="1:12">
      <c r="A174" s="4"/>
      <c r="B174" s="9"/>
      <c r="C174" s="4"/>
      <c r="D174" s="4"/>
      <c r="E174" s="4"/>
      <c r="F174" s="4"/>
      <c r="G174" s="4"/>
      <c r="H174" s="28" t="s">
        <v>242</v>
      </c>
      <c r="I174" s="6">
        <v>4.3899999999999997</v>
      </c>
      <c r="J174" s="6">
        <v>59</v>
      </c>
      <c r="K174" s="4"/>
      <c r="L174" s="4"/>
    </row>
    <row r="175" spans="1:12">
      <c r="A175" s="4"/>
      <c r="B175" s="9"/>
      <c r="C175" s="4"/>
      <c r="D175" s="4"/>
      <c r="E175" s="4"/>
      <c r="F175" s="4"/>
      <c r="G175" s="4"/>
      <c r="H175" s="28" t="s">
        <v>243</v>
      </c>
      <c r="I175" s="6">
        <v>4.5199999999999996</v>
      </c>
      <c r="J175" s="6">
        <v>67.81</v>
      </c>
      <c r="K175" s="4"/>
      <c r="L175" s="4"/>
    </row>
    <row r="176" spans="1:12">
      <c r="A176" s="4"/>
      <c r="B176" s="9"/>
      <c r="C176" s="4"/>
      <c r="D176" s="4"/>
      <c r="E176" s="4"/>
      <c r="F176" s="4"/>
      <c r="G176" s="4"/>
      <c r="H176" s="28" t="s">
        <v>244</v>
      </c>
      <c r="I176" s="6">
        <v>4.63</v>
      </c>
      <c r="J176" s="6">
        <v>48.05</v>
      </c>
      <c r="K176" s="4"/>
      <c r="L176" s="4"/>
    </row>
    <row r="177" spans="1:12">
      <c r="A177" s="4"/>
      <c r="B177" s="9"/>
      <c r="C177" s="4"/>
      <c r="D177" s="4"/>
      <c r="E177" s="4"/>
      <c r="F177" s="4"/>
      <c r="G177" s="4"/>
      <c r="H177" s="28" t="s">
        <v>245</v>
      </c>
      <c r="I177" s="6">
        <v>4.6500000000000004</v>
      </c>
      <c r="J177" s="6">
        <v>72.680000000000007</v>
      </c>
      <c r="K177" s="4"/>
      <c r="L177" s="4"/>
    </row>
    <row r="178" spans="1:12">
      <c r="A178" s="4"/>
      <c r="B178" s="9"/>
      <c r="C178" s="4"/>
      <c r="D178" s="4"/>
      <c r="E178" s="4"/>
      <c r="F178" s="4"/>
      <c r="G178" s="4"/>
      <c r="H178" s="28" t="s">
        <v>246</v>
      </c>
      <c r="I178" s="6">
        <v>4.67</v>
      </c>
      <c r="J178" s="6">
        <v>65.23</v>
      </c>
      <c r="K178" s="4"/>
      <c r="L178" s="4"/>
    </row>
    <row r="179" spans="1:12">
      <c r="A179" s="4"/>
      <c r="B179" s="9"/>
      <c r="C179" s="4"/>
      <c r="D179" s="4"/>
      <c r="E179" s="4"/>
      <c r="F179" s="4"/>
      <c r="G179" s="4"/>
      <c r="H179" s="28" t="s">
        <v>247</v>
      </c>
      <c r="I179" s="6">
        <v>4.68</v>
      </c>
      <c r="J179" s="6">
        <v>41.71</v>
      </c>
      <c r="K179" s="4"/>
      <c r="L179" s="4"/>
    </row>
    <row r="180" spans="1:12">
      <c r="A180" s="4"/>
      <c r="B180" s="9"/>
      <c r="C180" s="4"/>
      <c r="D180" s="4"/>
      <c r="E180" s="4"/>
      <c r="F180" s="4"/>
      <c r="G180" s="4"/>
      <c r="H180" s="28" t="s">
        <v>248</v>
      </c>
      <c r="I180" s="6">
        <v>4.71</v>
      </c>
      <c r="J180" s="6">
        <v>42.77</v>
      </c>
      <c r="K180" s="4"/>
      <c r="L180" s="4"/>
    </row>
    <row r="181" spans="1:12">
      <c r="A181" s="4"/>
      <c r="B181" s="9"/>
      <c r="C181" s="4"/>
      <c r="D181" s="4"/>
      <c r="E181" s="4"/>
      <c r="F181" s="4"/>
      <c r="G181" s="4"/>
      <c r="H181" s="28" t="s">
        <v>249</v>
      </c>
      <c r="I181" s="6">
        <v>4.75</v>
      </c>
      <c r="J181" s="6">
        <v>54.75</v>
      </c>
      <c r="K181" s="4"/>
      <c r="L181" s="4"/>
    </row>
    <row r="182" spans="1:12">
      <c r="A182" s="4"/>
      <c r="B182" s="9"/>
      <c r="C182" s="4"/>
      <c r="D182" s="4"/>
      <c r="E182" s="4"/>
      <c r="F182" s="4"/>
      <c r="G182" s="4"/>
      <c r="H182" s="28" t="s">
        <v>250</v>
      </c>
      <c r="I182" s="6">
        <v>4.83</v>
      </c>
      <c r="J182" s="6">
        <v>57.12</v>
      </c>
      <c r="K182" s="4"/>
      <c r="L182" s="4"/>
    </row>
    <row r="183" spans="1:12">
      <c r="A183" s="4"/>
      <c r="B183" s="9"/>
      <c r="C183" s="4"/>
      <c r="D183" s="4"/>
      <c r="E183" s="4"/>
      <c r="F183" s="4"/>
      <c r="G183" s="4"/>
      <c r="H183" s="28" t="s">
        <v>251</v>
      </c>
      <c r="I183" s="6">
        <v>4.8600000000000003</v>
      </c>
      <c r="J183" s="6">
        <v>51.61</v>
      </c>
      <c r="K183" s="4"/>
      <c r="L183" s="4"/>
    </row>
    <row r="184" spans="1:12">
      <c r="A184" s="4"/>
      <c r="B184" s="9"/>
      <c r="C184" s="4"/>
      <c r="D184" s="4"/>
      <c r="E184" s="4"/>
      <c r="F184" s="4"/>
      <c r="G184" s="4"/>
      <c r="H184" s="28" t="s">
        <v>252</v>
      </c>
      <c r="I184" s="6">
        <v>4.87</v>
      </c>
      <c r="J184" s="6">
        <v>31.3</v>
      </c>
      <c r="K184" s="4"/>
      <c r="L184" s="4"/>
    </row>
    <row r="185" spans="1:12">
      <c r="A185" s="4"/>
      <c r="B185" s="9"/>
      <c r="C185" s="4"/>
      <c r="D185" s="4"/>
      <c r="E185" s="4"/>
      <c r="F185" s="4"/>
      <c r="G185" s="4"/>
      <c r="H185" s="28" t="s">
        <v>253</v>
      </c>
      <c r="I185" s="6">
        <v>4.93</v>
      </c>
      <c r="J185" s="6">
        <v>56.37</v>
      </c>
      <c r="K185" s="4"/>
      <c r="L185" s="4"/>
    </row>
    <row r="186" spans="1:12">
      <c r="A186" s="4"/>
      <c r="B186" s="9"/>
      <c r="C186" s="4"/>
      <c r="D186" s="4"/>
      <c r="E186" s="4"/>
      <c r="F186" s="4"/>
      <c r="G186" s="4"/>
      <c r="H186" s="28" t="s">
        <v>254</v>
      </c>
      <c r="I186" s="6">
        <v>4.9400000000000004</v>
      </c>
      <c r="J186" s="6">
        <v>54.3</v>
      </c>
      <c r="K186" s="4"/>
      <c r="L186" s="4"/>
    </row>
    <row r="187" spans="1:12">
      <c r="A187" s="4"/>
      <c r="B187" s="9"/>
      <c r="C187" s="4"/>
      <c r="D187" s="4"/>
      <c r="E187" s="4"/>
      <c r="F187" s="4"/>
      <c r="G187" s="4"/>
      <c r="H187" s="28" t="s">
        <v>255</v>
      </c>
      <c r="I187" s="6">
        <v>4.9400000000000004</v>
      </c>
      <c r="J187" s="6">
        <v>53.58</v>
      </c>
      <c r="K187" s="4"/>
      <c r="L187" s="4"/>
    </row>
    <row r="188" spans="1:12">
      <c r="A188" s="4"/>
      <c r="B188" s="9"/>
      <c r="C188" s="4"/>
      <c r="D188" s="4"/>
      <c r="E188" s="4"/>
      <c r="F188" s="4"/>
      <c r="G188" s="4"/>
      <c r="H188" s="28" t="s">
        <v>256</v>
      </c>
      <c r="I188" s="6">
        <v>4.97</v>
      </c>
      <c r="J188" s="6">
        <v>53.43</v>
      </c>
      <c r="K188" s="4"/>
      <c r="L188" s="4"/>
    </row>
    <row r="189" spans="1:12">
      <c r="A189" s="4"/>
      <c r="B189" s="9"/>
      <c r="C189" s="4"/>
      <c r="D189" s="4"/>
      <c r="E189" s="4"/>
      <c r="F189" s="4"/>
      <c r="G189" s="4"/>
      <c r="H189" s="28" t="s">
        <v>257</v>
      </c>
      <c r="I189" s="6">
        <v>5.07</v>
      </c>
      <c r="J189" s="6">
        <v>46.97</v>
      </c>
      <c r="K189" s="4"/>
      <c r="L189" s="4"/>
    </row>
    <row r="190" spans="1:12">
      <c r="A190" s="4"/>
      <c r="B190" s="9"/>
      <c r="C190" s="4"/>
      <c r="D190" s="4"/>
      <c r="E190" s="4"/>
      <c r="F190" s="4"/>
      <c r="G190" s="4"/>
      <c r="H190" s="28" t="s">
        <v>258</v>
      </c>
      <c r="I190" s="6">
        <v>5.0999999999999996</v>
      </c>
      <c r="J190" s="6">
        <v>57.73</v>
      </c>
      <c r="K190" s="4"/>
      <c r="L190" s="4"/>
    </row>
    <row r="191" spans="1:12">
      <c r="A191" s="4"/>
      <c r="B191" s="9"/>
      <c r="C191" s="4"/>
      <c r="D191" s="4"/>
      <c r="E191" s="4"/>
      <c r="F191" s="4"/>
      <c r="G191" s="4"/>
      <c r="H191" s="28" t="s">
        <v>259</v>
      </c>
      <c r="I191" s="6">
        <v>5.21</v>
      </c>
      <c r="J191" s="6">
        <v>61.18</v>
      </c>
      <c r="K191" s="4"/>
      <c r="L191" s="4"/>
    </row>
    <row r="192" spans="1:12">
      <c r="A192" s="4"/>
      <c r="B192" s="9"/>
      <c r="C192" s="4"/>
      <c r="D192" s="4"/>
      <c r="E192" s="4"/>
      <c r="F192" s="4"/>
      <c r="G192" s="4"/>
      <c r="H192" s="28" t="s">
        <v>260</v>
      </c>
      <c r="I192" s="6">
        <v>5.24</v>
      </c>
      <c r="J192" s="6">
        <v>44.56</v>
      </c>
      <c r="K192" s="4"/>
      <c r="L192" s="4"/>
    </row>
    <row r="193" spans="1:12">
      <c r="A193" s="4"/>
      <c r="B193" s="9"/>
      <c r="C193" s="4"/>
      <c r="D193" s="4"/>
      <c r="E193" s="4"/>
      <c r="F193" s="4"/>
      <c r="G193" s="4"/>
      <c r="H193" s="28" t="s">
        <v>261</v>
      </c>
      <c r="I193" s="6">
        <v>5.25</v>
      </c>
      <c r="J193" s="6">
        <v>35.25</v>
      </c>
      <c r="K193" s="4"/>
      <c r="L193" s="4"/>
    </row>
    <row r="194" spans="1:12">
      <c r="A194" s="4"/>
      <c r="B194" s="9"/>
      <c r="C194" s="4"/>
      <c r="D194" s="4"/>
      <c r="E194" s="4"/>
      <c r="F194" s="4"/>
      <c r="G194" s="4"/>
      <c r="H194" s="28" t="s">
        <v>262</v>
      </c>
      <c r="I194" s="6">
        <v>5.26</v>
      </c>
      <c r="J194" s="6">
        <v>63.3</v>
      </c>
      <c r="K194" s="4"/>
      <c r="L194" s="4"/>
    </row>
    <row r="195" spans="1:12">
      <c r="A195" s="4"/>
      <c r="B195" s="9"/>
      <c r="C195" s="4"/>
      <c r="D195" s="4"/>
      <c r="E195" s="4"/>
      <c r="F195" s="4"/>
      <c r="G195" s="4"/>
      <c r="H195" s="28" t="s">
        <v>263</v>
      </c>
      <c r="I195" s="6">
        <v>5.4</v>
      </c>
      <c r="J195" s="6">
        <v>51.01</v>
      </c>
      <c r="K195" s="4"/>
      <c r="L195" s="4"/>
    </row>
    <row r="196" spans="1:12">
      <c r="A196" s="4"/>
      <c r="B196" s="9"/>
      <c r="C196" s="4"/>
      <c r="D196" s="4"/>
      <c r="E196" s="4"/>
      <c r="F196" s="4"/>
      <c r="G196" s="4"/>
      <c r="H196" s="28" t="s">
        <v>264</v>
      </c>
      <c r="I196" s="6">
        <v>5.51</v>
      </c>
      <c r="J196" s="6">
        <v>42.65</v>
      </c>
      <c r="K196" s="4"/>
      <c r="L196" s="4"/>
    </row>
    <row r="197" spans="1:12">
      <c r="A197" s="4"/>
      <c r="B197" s="9"/>
      <c r="C197" s="4"/>
      <c r="D197" s="4"/>
      <c r="E197" s="4"/>
      <c r="F197" s="4"/>
      <c r="G197" s="4"/>
      <c r="H197" s="28" t="s">
        <v>265</v>
      </c>
      <c r="I197" s="6">
        <v>5.53</v>
      </c>
      <c r="J197" s="6">
        <v>54.38</v>
      </c>
      <c r="K197" s="4"/>
      <c r="L197" s="4"/>
    </row>
    <row r="198" spans="1:12">
      <c r="A198" s="4"/>
      <c r="B198" s="9"/>
      <c r="C198" s="4"/>
      <c r="D198" s="4"/>
      <c r="E198" s="4"/>
      <c r="F198" s="4"/>
      <c r="G198" s="4"/>
      <c r="H198" s="28" t="s">
        <v>266</v>
      </c>
      <c r="I198" s="6">
        <v>5.55</v>
      </c>
      <c r="J198" s="6">
        <v>41.24</v>
      </c>
      <c r="K198" s="4"/>
      <c r="L198" s="4"/>
    </row>
    <row r="199" spans="1:12">
      <c r="A199" s="4"/>
      <c r="B199" s="9"/>
      <c r="C199" s="4"/>
      <c r="D199" s="4"/>
      <c r="E199" s="4"/>
      <c r="F199" s="4"/>
      <c r="G199" s="4"/>
      <c r="H199" s="28" t="s">
        <v>267</v>
      </c>
      <c r="I199" s="6">
        <v>5.56</v>
      </c>
      <c r="J199" s="6">
        <v>43.13</v>
      </c>
      <c r="K199" s="4"/>
      <c r="L199" s="4"/>
    </row>
    <row r="200" spans="1:12">
      <c r="A200" s="4"/>
      <c r="B200" s="9"/>
      <c r="C200" s="4"/>
      <c r="D200" s="4"/>
      <c r="E200" s="4"/>
      <c r="F200" s="4"/>
      <c r="G200" s="4"/>
      <c r="H200" s="28" t="s">
        <v>268</v>
      </c>
      <c r="I200" s="6">
        <v>5.6</v>
      </c>
      <c r="J200" s="6">
        <v>39.33</v>
      </c>
      <c r="K200" s="4"/>
      <c r="L200" s="4"/>
    </row>
    <row r="201" spans="1:12">
      <c r="A201" s="4"/>
      <c r="B201" s="9"/>
      <c r="C201" s="4"/>
      <c r="D201" s="4"/>
      <c r="E201" s="4"/>
      <c r="F201" s="4"/>
      <c r="G201" s="4"/>
      <c r="H201" s="28" t="s">
        <v>269</v>
      </c>
      <c r="I201" s="6">
        <v>5.64</v>
      </c>
      <c r="J201" s="6">
        <v>46.97</v>
      </c>
      <c r="K201" s="4"/>
      <c r="L201" s="4"/>
    </row>
    <row r="202" spans="1:12">
      <c r="A202" s="4"/>
      <c r="B202" s="9"/>
      <c r="C202" s="4"/>
      <c r="D202" s="4"/>
      <c r="E202" s="4"/>
      <c r="F202" s="4"/>
      <c r="G202" s="4"/>
      <c r="H202" s="28" t="s">
        <v>270</v>
      </c>
      <c r="I202" s="6">
        <v>5.73</v>
      </c>
      <c r="J202" s="6">
        <v>56.14</v>
      </c>
      <c r="K202" s="4"/>
      <c r="L202" s="4"/>
    </row>
    <row r="203" spans="1:12">
      <c r="A203" s="4"/>
      <c r="B203" s="9"/>
      <c r="C203" s="4"/>
      <c r="D203" s="4"/>
      <c r="E203" s="4"/>
      <c r="F203" s="4"/>
      <c r="G203" s="4"/>
      <c r="H203" s="28" t="s">
        <v>271</v>
      </c>
      <c r="I203" s="6">
        <v>5.74</v>
      </c>
      <c r="J203" s="6">
        <v>53.18</v>
      </c>
      <c r="K203" s="4"/>
      <c r="L203" s="4"/>
    </row>
    <row r="204" spans="1:12">
      <c r="A204" s="4"/>
      <c r="B204" s="9"/>
      <c r="C204" s="4"/>
      <c r="D204" s="4"/>
      <c r="E204" s="4"/>
      <c r="F204" s="4"/>
      <c r="G204" s="4"/>
      <c r="H204" s="28" t="s">
        <v>272</v>
      </c>
      <c r="I204" s="6">
        <v>5.86</v>
      </c>
      <c r="J204" s="6">
        <v>42.84</v>
      </c>
      <c r="K204" s="4"/>
      <c r="L204" s="4"/>
    </row>
    <row r="205" spans="1:12">
      <c r="A205" s="4"/>
      <c r="B205" s="9"/>
      <c r="C205" s="4"/>
      <c r="D205" s="4"/>
      <c r="E205" s="4"/>
      <c r="F205" s="4"/>
      <c r="G205" s="4"/>
      <c r="H205" s="28" t="s">
        <v>273</v>
      </c>
      <c r="I205" s="6">
        <v>5.88</v>
      </c>
      <c r="J205" s="6">
        <v>66.28</v>
      </c>
      <c r="K205" s="4"/>
      <c r="L205" s="4"/>
    </row>
    <row r="206" spans="1:12">
      <c r="A206" s="4"/>
      <c r="B206" s="9"/>
      <c r="C206" s="4"/>
      <c r="D206" s="4"/>
      <c r="E206" s="4"/>
      <c r="F206" s="4"/>
      <c r="G206" s="4"/>
      <c r="H206" s="28" t="s">
        <v>274</v>
      </c>
      <c r="I206" s="6">
        <v>5.9</v>
      </c>
      <c r="J206" s="6">
        <v>49.54</v>
      </c>
      <c r="K206" s="4"/>
      <c r="L206" s="4"/>
    </row>
    <row r="207" spans="1:12">
      <c r="A207" s="4"/>
      <c r="B207" s="9"/>
      <c r="C207" s="4"/>
      <c r="D207" s="4"/>
      <c r="E207" s="4"/>
      <c r="F207" s="4"/>
      <c r="G207" s="4"/>
      <c r="H207" s="28" t="s">
        <v>275</v>
      </c>
      <c r="I207" s="6">
        <v>5.94</v>
      </c>
      <c r="J207" s="6">
        <v>72.58</v>
      </c>
      <c r="K207" s="4"/>
      <c r="L207" s="4"/>
    </row>
    <row r="208" spans="1:12">
      <c r="A208" s="4"/>
      <c r="B208" s="9"/>
      <c r="C208" s="4"/>
      <c r="D208" s="4"/>
      <c r="E208" s="4"/>
      <c r="F208" s="4"/>
      <c r="G208" s="4"/>
      <c r="H208" s="28" t="s">
        <v>276</v>
      </c>
      <c r="I208" s="6">
        <v>5.99</v>
      </c>
      <c r="J208" s="6">
        <v>43.2</v>
      </c>
      <c r="K208" s="4"/>
      <c r="L208" s="4"/>
    </row>
    <row r="209" spans="1:12">
      <c r="A209" s="4"/>
      <c r="B209" s="9"/>
      <c r="C209" s="4"/>
      <c r="D209" s="4"/>
      <c r="E209" s="4"/>
      <c r="F209" s="4"/>
      <c r="G209" s="4"/>
      <c r="H209" s="28" t="s">
        <v>277</v>
      </c>
      <c r="I209" s="6">
        <v>6.04</v>
      </c>
      <c r="J209" s="6">
        <v>51.08</v>
      </c>
      <c r="K209" s="4"/>
      <c r="L209" s="4"/>
    </row>
    <row r="210" spans="1:12">
      <c r="A210" s="4"/>
      <c r="B210" s="9"/>
      <c r="C210" s="4"/>
      <c r="D210" s="4"/>
      <c r="E210" s="4"/>
      <c r="F210" s="4"/>
      <c r="G210" s="4"/>
      <c r="H210" s="28" t="s">
        <v>278</v>
      </c>
      <c r="I210" s="6">
        <v>6.07</v>
      </c>
      <c r="J210" s="6">
        <v>60.6</v>
      </c>
      <c r="K210" s="4"/>
      <c r="L210" s="4"/>
    </row>
    <row r="211" spans="1:12">
      <c r="A211" s="4"/>
      <c r="B211" s="9"/>
      <c r="C211" s="4"/>
      <c r="D211" s="4"/>
      <c r="E211" s="4"/>
      <c r="F211" s="4"/>
      <c r="G211" s="4"/>
      <c r="H211" s="28" t="s">
        <v>279</v>
      </c>
      <c r="I211" s="6">
        <v>6.08</v>
      </c>
      <c r="J211" s="6">
        <v>51.93</v>
      </c>
      <c r="K211" s="4"/>
      <c r="L211" s="4"/>
    </row>
    <row r="212" spans="1:12">
      <c r="A212" s="4"/>
      <c r="B212" s="9"/>
      <c r="C212" s="4"/>
      <c r="D212" s="4"/>
      <c r="E212" s="4"/>
      <c r="F212" s="4"/>
      <c r="G212" s="4"/>
      <c r="H212" s="28" t="s">
        <v>280</v>
      </c>
      <c r="I212" s="6">
        <v>6.1</v>
      </c>
      <c r="J212" s="6">
        <v>37.979999999999997</v>
      </c>
      <c r="K212" s="4"/>
      <c r="L212" s="4"/>
    </row>
    <row r="213" spans="1:12">
      <c r="A213" s="4"/>
      <c r="B213" s="9"/>
      <c r="C213" s="4"/>
      <c r="D213" s="4"/>
      <c r="E213" s="4"/>
      <c r="F213" s="4"/>
      <c r="G213" s="4"/>
      <c r="H213" s="28" t="s">
        <v>281</v>
      </c>
      <c r="I213" s="6">
        <v>6.15</v>
      </c>
      <c r="J213" s="6">
        <v>68.73</v>
      </c>
      <c r="K213" s="4"/>
      <c r="L213" s="4"/>
    </row>
    <row r="214" spans="1:12">
      <c r="A214" s="4"/>
      <c r="B214" s="9"/>
      <c r="C214" s="4"/>
      <c r="D214" s="4"/>
      <c r="E214" s="4"/>
      <c r="F214" s="4"/>
      <c r="G214" s="4"/>
      <c r="H214" s="28" t="s">
        <v>282</v>
      </c>
      <c r="I214" s="6">
        <v>6.17</v>
      </c>
      <c r="J214" s="6">
        <v>71.400000000000006</v>
      </c>
      <c r="K214" s="4"/>
      <c r="L214" s="4"/>
    </row>
    <row r="215" spans="1:12">
      <c r="A215" s="4"/>
      <c r="B215" s="9"/>
      <c r="C215" s="4"/>
      <c r="D215" s="4"/>
      <c r="E215" s="4"/>
      <c r="F215" s="4"/>
      <c r="G215" s="4"/>
      <c r="H215" s="28" t="s">
        <v>283</v>
      </c>
      <c r="I215" s="6">
        <v>6.23</v>
      </c>
      <c r="J215" s="6">
        <v>48.15</v>
      </c>
      <c r="K215" s="4"/>
      <c r="L215" s="4"/>
    </row>
    <row r="216" spans="1:12">
      <c r="A216" s="4"/>
      <c r="B216" s="9"/>
      <c r="C216" s="4"/>
      <c r="D216" s="4"/>
      <c r="E216" s="4"/>
      <c r="F216" s="4"/>
      <c r="G216" s="4"/>
      <c r="H216" s="28" t="s">
        <v>284</v>
      </c>
      <c r="I216" s="6">
        <v>6.34</v>
      </c>
      <c r="J216" s="6">
        <v>44.46</v>
      </c>
      <c r="K216" s="4"/>
      <c r="L216" s="4"/>
    </row>
    <row r="217" spans="1:12">
      <c r="A217" s="4"/>
      <c r="B217" s="9"/>
      <c r="C217" s="4"/>
      <c r="D217" s="4"/>
      <c r="E217" s="4"/>
      <c r="F217" s="4"/>
      <c r="G217" s="4"/>
      <c r="H217" s="28" t="s">
        <v>285</v>
      </c>
      <c r="I217" s="6">
        <v>6.38</v>
      </c>
      <c r="J217" s="6">
        <v>36.96</v>
      </c>
      <c r="K217" s="4"/>
      <c r="L217" s="4"/>
    </row>
    <row r="218" spans="1:12">
      <c r="A218" s="4"/>
      <c r="B218" s="9"/>
      <c r="C218" s="4"/>
      <c r="D218" s="4"/>
      <c r="E218" s="4"/>
      <c r="F218" s="4"/>
      <c r="G218" s="4"/>
      <c r="H218" s="28" t="s">
        <v>286</v>
      </c>
      <c r="I218" s="6">
        <v>6.44</v>
      </c>
      <c r="J218" s="6">
        <v>48.51</v>
      </c>
      <c r="K218" s="4"/>
      <c r="L218" s="4"/>
    </row>
    <row r="219" spans="1:12">
      <c r="A219" s="4"/>
      <c r="B219" s="9"/>
      <c r="C219" s="4"/>
      <c r="D219" s="4"/>
      <c r="E219" s="4"/>
      <c r="F219" s="4"/>
      <c r="G219" s="4"/>
      <c r="H219" s="28" t="s">
        <v>287</v>
      </c>
      <c r="I219" s="6">
        <v>6.66</v>
      </c>
      <c r="J219" s="6">
        <v>45.43</v>
      </c>
      <c r="K219" s="4"/>
      <c r="L219" s="4"/>
    </row>
    <row r="220" spans="1:12">
      <c r="A220" s="4"/>
      <c r="B220" s="9"/>
      <c r="C220" s="4"/>
      <c r="D220" s="4"/>
      <c r="E220" s="4"/>
      <c r="F220" s="4"/>
      <c r="G220" s="4"/>
      <c r="H220" s="28" t="s">
        <v>420</v>
      </c>
      <c r="I220" s="6">
        <v>6.69</v>
      </c>
      <c r="J220" s="6">
        <v>48.93</v>
      </c>
      <c r="K220" s="4"/>
      <c r="L220" s="4"/>
    </row>
    <row r="221" spans="1:12">
      <c r="A221" s="4"/>
      <c r="B221" s="9"/>
      <c r="C221" s="4"/>
      <c r="D221" s="4"/>
      <c r="E221" s="4"/>
      <c r="F221" s="4"/>
      <c r="G221" s="4"/>
      <c r="H221" s="28" t="s">
        <v>288</v>
      </c>
      <c r="I221" s="6">
        <v>6.72</v>
      </c>
      <c r="J221" s="6">
        <v>44.88</v>
      </c>
      <c r="K221" s="4"/>
      <c r="L221" s="4"/>
    </row>
    <row r="222" spans="1:12">
      <c r="A222" s="4"/>
      <c r="B222" s="9"/>
      <c r="C222" s="4"/>
      <c r="D222" s="4"/>
      <c r="E222" s="4"/>
      <c r="F222" s="4"/>
      <c r="G222" s="4"/>
      <c r="H222" s="28" t="s">
        <v>289</v>
      </c>
      <c r="I222" s="6">
        <v>6.82</v>
      </c>
      <c r="J222" s="6">
        <v>60.97</v>
      </c>
      <c r="K222" s="4"/>
      <c r="L222" s="4"/>
    </row>
    <row r="223" spans="1:12">
      <c r="A223" s="4"/>
      <c r="B223" s="9"/>
      <c r="C223" s="4"/>
      <c r="D223" s="4"/>
      <c r="E223" s="4"/>
      <c r="F223" s="4"/>
      <c r="G223" s="4"/>
      <c r="H223" s="28" t="s">
        <v>290</v>
      </c>
      <c r="I223" s="6">
        <v>6.91</v>
      </c>
      <c r="J223" s="6">
        <v>42.21</v>
      </c>
      <c r="K223" s="4"/>
      <c r="L223" s="4"/>
    </row>
    <row r="224" spans="1:12">
      <c r="A224" s="4"/>
      <c r="B224" s="9"/>
      <c r="C224" s="4"/>
      <c r="D224" s="4"/>
      <c r="E224" s="4"/>
      <c r="F224" s="4"/>
      <c r="G224" s="4"/>
      <c r="H224" s="28" t="s">
        <v>291</v>
      </c>
      <c r="I224" s="6">
        <v>6.98</v>
      </c>
      <c r="J224" s="6">
        <v>47.34</v>
      </c>
      <c r="K224" s="4"/>
      <c r="L224" s="4"/>
    </row>
    <row r="225" spans="1:12">
      <c r="A225" s="4"/>
      <c r="B225" s="9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>
      <c r="A226" s="4"/>
      <c r="B226" s="9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>
      <c r="A227" s="4"/>
      <c r="B227" s="9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>
      <c r="A228" s="4"/>
      <c r="B228" s="9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>
      <c r="A229" s="4"/>
      <c r="B229" s="9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>
      <c r="A230" s="4"/>
      <c r="B230" s="9"/>
      <c r="C230" s="4"/>
      <c r="D230" s="4"/>
      <c r="E230" s="4"/>
      <c r="F230" s="4"/>
      <c r="G230" s="4"/>
      <c r="H230" s="4"/>
      <c r="I230" s="4"/>
      <c r="J230" s="4"/>
      <c r="K230" s="4"/>
      <c r="L23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30"/>
  <sheetViews>
    <sheetView workbookViewId="0"/>
  </sheetViews>
  <sheetFormatPr baseColWidth="10" defaultColWidth="0" defaultRowHeight="15" zeroHeight="1" x14ac:dyDescent="0"/>
  <cols>
    <col min="1" max="1" width="10.83203125" customWidth="1"/>
    <col min="2" max="2" width="60.83203125" style="7" customWidth="1"/>
    <col min="3" max="3" width="12.1640625" bestFit="1" customWidth="1"/>
    <col min="4" max="4" width="40.83203125" customWidth="1"/>
    <col min="5" max="7" width="10.83203125" customWidth="1"/>
    <col min="8" max="10" width="25.83203125" customWidth="1"/>
    <col min="11" max="12" width="10.83203125" customWidth="1"/>
    <col min="16" max="16384" width="10.83203125" hidden="1"/>
  </cols>
  <sheetData>
    <row r="1" spans="1:15">
      <c r="A1" s="4"/>
      <c r="B1" s="9"/>
      <c r="C1" s="4"/>
      <c r="D1" s="4"/>
      <c r="E1" s="4"/>
      <c r="F1" s="4"/>
      <c r="G1" s="4"/>
      <c r="H1" s="4"/>
      <c r="I1" s="4" t="s">
        <v>47</v>
      </c>
      <c r="J1" s="4" t="s">
        <v>46</v>
      </c>
      <c r="K1" s="4"/>
      <c r="L1" s="4"/>
    </row>
    <row r="2" spans="1:15" ht="30">
      <c r="A2" s="4"/>
      <c r="B2" s="8" t="str">
        <f>IF(T!$D$2=T!$M$2,M2,IF(T!$D$2=T!$N$2,N2,O2))</f>
        <v>We would like to examine if there is correlation between the life expectancy at birth and the total fertility rate.</v>
      </c>
      <c r="C2" s="4"/>
      <c r="D2" s="4"/>
      <c r="E2" s="4"/>
      <c r="F2" s="4"/>
      <c r="G2" s="4"/>
      <c r="H2" s="25" t="str">
        <f>IF(T!$D$2=T!$M$2,M27,IF(T!$D$2=T!$N$2,N27,O27))</f>
        <v>Country:</v>
      </c>
      <c r="I2" s="25" t="str">
        <f>IF(T!$D$2=T!$M$2,M28,IF(T!$D$2=T!$N$2,N28,O28))</f>
        <v>Total fertility rate:</v>
      </c>
      <c r="J2" s="25" t="str">
        <f>IF(T!$D$2=T!$M$2,M29,IF(T!$D$2=T!$N$2,N29,O29))</f>
        <v>Life expectancy at birth:</v>
      </c>
      <c r="K2" s="4"/>
      <c r="L2" s="4"/>
      <c r="M2" t="s">
        <v>302</v>
      </c>
      <c r="N2" t="s">
        <v>396</v>
      </c>
      <c r="O2" t="s">
        <v>382</v>
      </c>
    </row>
    <row r="3" spans="1:15">
      <c r="A3" s="4"/>
      <c r="B3" s="8" t="str">
        <f>IF(T!$D$2=T!$M$2,M3,IF(T!$D$2=T!$N$2,N3,O3))</f>
        <v>We used the data of the countries of the world from 2003.</v>
      </c>
      <c r="C3" s="4"/>
      <c r="D3" s="4"/>
      <c r="E3" s="4"/>
      <c r="F3" s="4"/>
      <c r="G3" s="4"/>
      <c r="H3" s="28" t="s">
        <v>71</v>
      </c>
      <c r="I3" s="6">
        <v>1.1299999999999999</v>
      </c>
      <c r="J3" s="6">
        <v>71.8</v>
      </c>
      <c r="K3" s="4"/>
      <c r="L3" s="4"/>
      <c r="M3" t="s">
        <v>292</v>
      </c>
      <c r="N3" t="s">
        <v>384</v>
      </c>
      <c r="O3" t="s">
        <v>383</v>
      </c>
    </row>
    <row r="4" spans="1:15">
      <c r="A4" s="4"/>
      <c r="B4" s="8" t="str">
        <f>IF(T!$D$2=T!$M$2,M4,IF(T!$D$2=T!$N$2,N4,O4))</f>
        <v>Source: indexmundi.com</v>
      </c>
      <c r="C4" s="4"/>
      <c r="D4" s="4"/>
      <c r="E4" s="4"/>
      <c r="F4" s="4"/>
      <c r="G4" s="4"/>
      <c r="H4" s="28" t="s">
        <v>72</v>
      </c>
      <c r="I4" s="6">
        <v>1.18</v>
      </c>
      <c r="J4" s="6">
        <v>75.180000000000007</v>
      </c>
      <c r="K4" s="4"/>
      <c r="L4" s="4"/>
      <c r="M4" t="s">
        <v>300</v>
      </c>
      <c r="N4" t="s">
        <v>385</v>
      </c>
      <c r="O4" t="s">
        <v>386</v>
      </c>
    </row>
    <row r="5" spans="1:15">
      <c r="A5" s="4"/>
      <c r="B5" s="8" t="str">
        <f>IF(T!$D$2=T!$M$2,M5,IF(T!$D$2=T!$N$2,N5,O5))</f>
        <v>Data can be found in columns H–J.</v>
      </c>
      <c r="C5" s="4"/>
      <c r="D5" s="4"/>
      <c r="E5" s="4"/>
      <c r="F5" s="4"/>
      <c r="G5" s="4"/>
      <c r="H5" s="28" t="s">
        <v>73</v>
      </c>
      <c r="I5" s="6">
        <v>1.2</v>
      </c>
      <c r="J5" s="6">
        <v>69.31</v>
      </c>
      <c r="K5" s="4"/>
      <c r="L5" s="4"/>
      <c r="M5" t="s">
        <v>294</v>
      </c>
      <c r="N5" t="s">
        <v>387</v>
      </c>
      <c r="O5" t="s">
        <v>388</v>
      </c>
    </row>
    <row r="6" spans="1:15">
      <c r="A6" s="4"/>
      <c r="B6" s="8" t="str">
        <f>IF(T!$D$2=T!$M$2,M6,IF(T!$D$2=T!$N$2,N6,O6))</f>
        <v>The data fulfil the normality requirements.</v>
      </c>
      <c r="C6" s="4"/>
      <c r="D6" s="4"/>
      <c r="E6" s="4"/>
      <c r="F6" s="4"/>
      <c r="G6" s="4"/>
      <c r="H6" s="28" t="s">
        <v>74</v>
      </c>
      <c r="I6" s="6">
        <v>1.24</v>
      </c>
      <c r="J6" s="6">
        <v>80.42</v>
      </c>
      <c r="K6" s="4"/>
      <c r="L6" s="4"/>
      <c r="M6" t="s">
        <v>295</v>
      </c>
      <c r="N6" t="s">
        <v>389</v>
      </c>
      <c r="O6" t="s">
        <v>390</v>
      </c>
    </row>
    <row r="7" spans="1:15">
      <c r="A7" s="4"/>
      <c r="B7" s="8" t="str">
        <f>IF(T!$D$2=T!$M$2,M7,IF(T!$D$2=T!$N$2,N7,O7))</f>
        <v>Be the level of significance 10 pro mil.</v>
      </c>
      <c r="C7" s="4"/>
      <c r="D7" s="4"/>
      <c r="E7" s="4"/>
      <c r="F7" s="4"/>
      <c r="G7" s="4"/>
      <c r="H7" s="28" t="s">
        <v>75</v>
      </c>
      <c r="I7" s="6">
        <v>1.25</v>
      </c>
      <c r="J7" s="6">
        <v>74.430000000000007</v>
      </c>
      <c r="K7" s="4"/>
      <c r="L7" s="4"/>
      <c r="M7" t="s">
        <v>303</v>
      </c>
      <c r="N7" t="s">
        <v>391</v>
      </c>
      <c r="O7" t="s">
        <v>392</v>
      </c>
    </row>
    <row r="8" spans="1:15" ht="30">
      <c r="A8" s="4"/>
      <c r="B8" s="8" t="str">
        <f>IF(T!$D$2=T!$M$2,M8,IF(T!$D$2=T!$N$2,N8,O8))</f>
        <v>Be the dependent variable the fertility rate, the independent variable the life expectancy.</v>
      </c>
      <c r="C8" s="4"/>
      <c r="D8" s="4"/>
      <c r="E8" s="4"/>
      <c r="F8" s="4"/>
      <c r="G8" s="4"/>
      <c r="H8" s="28" t="s">
        <v>76</v>
      </c>
      <c r="I8" s="6">
        <v>1.25</v>
      </c>
      <c r="J8" s="6">
        <v>72.17</v>
      </c>
      <c r="K8" s="4"/>
      <c r="L8" s="4"/>
      <c r="M8" t="s">
        <v>301</v>
      </c>
      <c r="N8" t="s">
        <v>397</v>
      </c>
      <c r="O8" t="s">
        <v>398</v>
      </c>
    </row>
    <row r="9" spans="1:15">
      <c r="A9" s="4"/>
      <c r="B9" s="9"/>
      <c r="C9" s="4"/>
      <c r="D9" s="4"/>
      <c r="E9" s="4"/>
      <c r="F9" s="4"/>
      <c r="G9" s="4"/>
      <c r="H9" s="28" t="s">
        <v>77</v>
      </c>
      <c r="I9" s="6">
        <v>1.26</v>
      </c>
      <c r="J9" s="6">
        <v>79.400000000000006</v>
      </c>
      <c r="K9" s="4"/>
      <c r="L9" s="4"/>
    </row>
    <row r="10" spans="1:15">
      <c r="A10" s="4"/>
      <c r="B10" s="2" t="str">
        <f>IF(T!$D$2=T!$M$2,M10,IF(T!$D$2=T!$N$2,N10,O10))</f>
        <v>Calculate the correlation coefficient.</v>
      </c>
      <c r="C10" s="3">
        <f>CORREL(I3:I224,J3:J224)</f>
        <v>-0.75790107655460071</v>
      </c>
      <c r="D10" s="4"/>
      <c r="E10" s="4"/>
      <c r="F10" s="4"/>
      <c r="G10" s="4"/>
      <c r="H10" s="28" t="s">
        <v>78</v>
      </c>
      <c r="I10" s="6">
        <v>1.26</v>
      </c>
      <c r="J10" s="6">
        <v>79.23</v>
      </c>
      <c r="K10" s="4"/>
      <c r="L10" s="4"/>
      <c r="M10" t="s">
        <v>296</v>
      </c>
      <c r="N10" t="s">
        <v>399</v>
      </c>
      <c r="O10" t="s">
        <v>400</v>
      </c>
    </row>
    <row r="11" spans="1:15">
      <c r="A11" s="4"/>
      <c r="B11" s="2" t="str">
        <f>IF(T!$D$2=T!$M$2,M11,IF(T!$D$2=T!$N$2,N11,O11))</f>
        <v>Give the number of degrees of freedom.</v>
      </c>
      <c r="C11" s="3">
        <f>COUNT(I3:I224)-2</f>
        <v>220</v>
      </c>
      <c r="D11" s="4" t="s">
        <v>310</v>
      </c>
      <c r="E11" s="4"/>
      <c r="F11" s="4"/>
      <c r="G11" s="4"/>
      <c r="H11" s="28" t="s">
        <v>79</v>
      </c>
      <c r="I11" s="6">
        <v>1.27</v>
      </c>
      <c r="J11" s="6">
        <v>75.510000000000005</v>
      </c>
      <c r="K11" s="4"/>
      <c r="L11" s="4"/>
      <c r="M11" t="s">
        <v>298</v>
      </c>
      <c r="N11" t="s">
        <v>401</v>
      </c>
      <c r="O11" t="s">
        <v>402</v>
      </c>
    </row>
    <row r="12" spans="1:15" ht="30">
      <c r="A12" s="4"/>
      <c r="B12" s="2" t="str">
        <f>IF(T!$D$2=T!$M$2,M12,IF(T!$D$2=T!$N$2,N12,O12))</f>
        <v>Calculate the test statistic for the significance of the correlation coefficient.</v>
      </c>
      <c r="C12" s="3">
        <f>C10*SQRT(C11/(1-C10^2))</f>
        <v>-17.231783090398618</v>
      </c>
      <c r="D12" s="4" t="str">
        <f>IF(T!$D$2=T!$M$2,M31,IF(T!$D$2=T!$N$2,N31,O31))</f>
        <v>this is the sample's t-value</v>
      </c>
      <c r="E12" s="4"/>
      <c r="F12" s="4"/>
      <c r="G12" s="4"/>
      <c r="H12" s="28" t="s">
        <v>80</v>
      </c>
      <c r="I12" s="6">
        <v>1.27</v>
      </c>
      <c r="J12" s="6">
        <v>70.31</v>
      </c>
      <c r="K12" s="4"/>
      <c r="L12" s="4"/>
      <c r="M12" t="s">
        <v>297</v>
      </c>
      <c r="N12" t="s">
        <v>403</v>
      </c>
      <c r="O12" t="s">
        <v>404</v>
      </c>
    </row>
    <row r="13" spans="1:15">
      <c r="A13" s="4"/>
      <c r="B13" s="2" t="str">
        <f>IF(T!$D$2=T!$M$2,M13,IF(T!$D$2=T!$N$2,N13,O13))</f>
        <v>Give the critical test statistic.</v>
      </c>
      <c r="C13" s="3">
        <f>_xlfn.T.INV.2T(10/1000,C11)</f>
        <v>2.5983609292715544</v>
      </c>
      <c r="D13" s="4" t="str">
        <f>IF(T!$D$2=T!$M$2,M32,IF(T!$D$2=T!$N$2,N32,O32))</f>
        <v>this is the critical t-value</v>
      </c>
      <c r="E13" s="4"/>
      <c r="F13" s="4"/>
      <c r="G13" s="4"/>
      <c r="H13" s="28" t="s">
        <v>81</v>
      </c>
      <c r="I13" s="6">
        <v>1.27</v>
      </c>
      <c r="J13" s="6">
        <v>83.49</v>
      </c>
      <c r="K13" s="4"/>
      <c r="L13" s="4"/>
      <c r="M13" t="s">
        <v>304</v>
      </c>
      <c r="N13" t="s">
        <v>407</v>
      </c>
      <c r="O13" t="s">
        <v>408</v>
      </c>
    </row>
    <row r="14" spans="1:15">
      <c r="A14" s="4"/>
      <c r="B14" s="2" t="str">
        <f>IF(T!$D$2=T!$M$2,M14,IF(T!$D$2=T!$N$2,N14,O14))</f>
        <v>Give the two-tailed sample-p-value necessary for the decision-making.</v>
      </c>
      <c r="C14" s="3">
        <f>_xlfn.T.DIST.2T(-C12,C11)</f>
        <v>1.0909051149662875E-42</v>
      </c>
      <c r="D14" s="4" t="str">
        <f>IF(T!$D$2=T!$M$2,M33,IF(T!$D$2=T!$N$2,N33,O33))</f>
        <v>this is the sample's two-tailed p-value (t as an input must be positive!)</v>
      </c>
      <c r="E14" s="4"/>
      <c r="F14" s="4"/>
      <c r="G14" s="4"/>
      <c r="H14" s="28" t="s">
        <v>82</v>
      </c>
      <c r="I14" s="6">
        <v>1.31</v>
      </c>
      <c r="J14" s="6">
        <v>81.430000000000007</v>
      </c>
      <c r="K14" s="4"/>
      <c r="L14" s="4"/>
      <c r="M14" t="s">
        <v>299</v>
      </c>
      <c r="N14" t="s">
        <v>409</v>
      </c>
      <c r="O14" t="s">
        <v>410</v>
      </c>
    </row>
    <row r="15" spans="1:15" ht="30">
      <c r="A15" s="4"/>
      <c r="B15" s="25" t="str">
        <f>IF(T!$D$2=T!$M$2,M15,IF(T!$D$2=T!$N$2,N15,O15))</f>
        <v>Do you keep the null hypothesis at the given significance level? (yes=1; no=0)</v>
      </c>
      <c r="C15" s="3">
        <v>0</v>
      </c>
      <c r="D15" s="4" t="str">
        <f>IF(T!$D$2=T!$M$2,M35,IF(T!$D$2=T!$N$2,N35,O35))</f>
        <v>p_sample &lt; p_crit, as well as |t_sample| &gt; |t_crit|</v>
      </c>
      <c r="E15" s="4"/>
      <c r="F15" s="4"/>
      <c r="G15" s="4"/>
      <c r="H15" s="28" t="s">
        <v>83</v>
      </c>
      <c r="I15" s="6">
        <v>1.32</v>
      </c>
      <c r="J15" s="6">
        <v>79.930000000000007</v>
      </c>
      <c r="K15" s="4"/>
      <c r="L15" s="4"/>
      <c r="M15" t="s">
        <v>412</v>
      </c>
      <c r="N15" t="s">
        <v>411</v>
      </c>
      <c r="O15" t="s">
        <v>413</v>
      </c>
    </row>
    <row r="16" spans="1:15" ht="30">
      <c r="A16" s="4"/>
      <c r="B16" s="25" t="str">
        <f>IF(T!$D$2=T!$M$2,M16,IF(T!$D$2=T!$N$2,N16,O16))</f>
        <v>Is there a significant correlation at the given significance level? (yes=1; no=0)</v>
      </c>
      <c r="C16" s="3">
        <v>1</v>
      </c>
      <c r="D16" s="4"/>
      <c r="E16" s="4"/>
      <c r="F16" s="4"/>
      <c r="G16" s="4"/>
      <c r="H16" s="28" t="s">
        <v>84</v>
      </c>
      <c r="I16" s="6">
        <v>1.32</v>
      </c>
      <c r="J16" s="6">
        <v>81.87</v>
      </c>
      <c r="K16" s="4"/>
      <c r="L16" s="4"/>
      <c r="M16" t="s">
        <v>306</v>
      </c>
      <c r="N16" t="s">
        <v>414</v>
      </c>
      <c r="O16" t="s">
        <v>415</v>
      </c>
    </row>
    <row r="17" spans="1:15">
      <c r="A17" s="4"/>
      <c r="B17" s="25" t="str">
        <f>IF(T!$D$2=T!$M$2,M17,IF(T!$D$2=T!$N$2,N17,O17))</f>
        <v>What is the possible decision error? (type I=1, type II=2)</v>
      </c>
      <c r="C17" s="3">
        <v>1</v>
      </c>
      <c r="D17" s="4" t="str">
        <f>IF(T!$D$2=T!$M$2,M36,IF(T!$D$2=T!$N$2,N36,O36))</f>
        <v>alpha error</v>
      </c>
      <c r="E17" s="4"/>
      <c r="F17" s="4"/>
      <c r="G17" s="4"/>
      <c r="H17" s="28" t="s">
        <v>85</v>
      </c>
      <c r="I17" s="6">
        <v>1.33</v>
      </c>
      <c r="J17" s="6">
        <v>67.66</v>
      </c>
      <c r="K17" s="4"/>
      <c r="L17" s="4"/>
      <c r="M17" t="s">
        <v>7</v>
      </c>
      <c r="N17" t="s">
        <v>36</v>
      </c>
      <c r="O17" t="s">
        <v>60</v>
      </c>
    </row>
    <row r="18" spans="1:15">
      <c r="A18" s="4"/>
      <c r="B18" s="27" t="str">
        <f>IF(T!$D$2=T!$M$2,M18,IF(T!$D$2=T!$N$2,N18,O18))</f>
        <v>What is the maximal (a priori) error probability of the test?</v>
      </c>
      <c r="C18" s="3">
        <f>10/1000</f>
        <v>0.01</v>
      </c>
      <c r="D18" s="4" t="str">
        <f>IF(T!$D$2=T!$M$2,M37,IF(T!$D$2=T!$N$2,N37,O37))</f>
        <v>this is the given significance level</v>
      </c>
      <c r="E18" s="4"/>
      <c r="F18" s="4"/>
      <c r="G18" s="4"/>
      <c r="H18" s="28" t="s">
        <v>86</v>
      </c>
      <c r="I18" s="6">
        <v>1.34</v>
      </c>
      <c r="J18" s="6">
        <v>66.5</v>
      </c>
      <c r="K18" s="4"/>
      <c r="L18" s="4"/>
      <c r="M18" t="s">
        <v>416</v>
      </c>
      <c r="N18" t="s">
        <v>378</v>
      </c>
      <c r="O18" t="s">
        <v>418</v>
      </c>
    </row>
    <row r="19" spans="1:15" ht="30">
      <c r="A19" s="4"/>
      <c r="B19" s="27" t="str">
        <f>IF(T!$D$2=T!$M$2,M19,IF(T!$D$2=T!$N$2,N19,O19))</f>
        <v>What is the (a posteriori) error probability of the actual decision?</v>
      </c>
      <c r="C19" s="3">
        <f>C14</f>
        <v>1.0909051149662875E-42</v>
      </c>
      <c r="D19" s="4" t="str">
        <f>IF(T!$D$2=T!$M$2,M38,IF(T!$D$2=T!$N$2,N38,O38))</f>
        <v>this is the sample's calculated p-value</v>
      </c>
      <c r="E19" s="4"/>
      <c r="F19" s="4"/>
      <c r="G19" s="4"/>
      <c r="H19" s="28" t="s">
        <v>87</v>
      </c>
      <c r="I19" s="6">
        <v>1.34</v>
      </c>
      <c r="J19" s="6">
        <v>68.430000000000007</v>
      </c>
      <c r="K19" s="4"/>
      <c r="L19" s="4"/>
      <c r="M19" t="s">
        <v>417</v>
      </c>
      <c r="N19" t="s">
        <v>381</v>
      </c>
      <c r="O19" t="s">
        <v>419</v>
      </c>
    </row>
    <row r="20" spans="1:15">
      <c r="A20" s="4"/>
      <c r="B20" s="26" t="str">
        <f>IF(T!$D$2=T!$M$2,M20,IF(T!$D$2=T!$N$2,N20,O20))</f>
        <v>Give the parameters of the best fitting linear.</v>
      </c>
      <c r="C20" s="4"/>
      <c r="D20" s="4"/>
      <c r="E20" s="4"/>
      <c r="F20" s="4"/>
      <c r="G20" s="4"/>
      <c r="H20" s="28" t="s">
        <v>88</v>
      </c>
      <c r="I20" s="6">
        <v>1.35</v>
      </c>
      <c r="J20" s="6">
        <v>78.89</v>
      </c>
      <c r="K20" s="4"/>
      <c r="L20" s="4"/>
      <c r="M20" t="s">
        <v>10</v>
      </c>
      <c r="N20" t="s">
        <v>38</v>
      </c>
      <c r="O20" t="s">
        <v>61</v>
      </c>
    </row>
    <row r="21" spans="1:15">
      <c r="A21" s="4"/>
      <c r="B21" s="25" t="str">
        <f>IF(T!$D$2=T!$M$2,M21,IF(T!$D$2=T!$N$2,N21,O21))</f>
        <v>Slope:</v>
      </c>
      <c r="C21" s="3">
        <f>SLOPE(I3:I224,J3:J224)</f>
        <v>-9.9387673341224683E-2</v>
      </c>
      <c r="D21" s="4" t="s">
        <v>22</v>
      </c>
      <c r="E21" s="4"/>
      <c r="F21" s="4"/>
      <c r="G21" s="4"/>
      <c r="H21" s="28" t="s">
        <v>89</v>
      </c>
      <c r="I21" s="6">
        <v>1.36</v>
      </c>
      <c r="J21" s="6">
        <v>70.62</v>
      </c>
      <c r="K21" s="4"/>
      <c r="L21" s="4"/>
      <c r="M21" t="s">
        <v>11</v>
      </c>
      <c r="N21" t="s">
        <v>39</v>
      </c>
      <c r="O21" t="s">
        <v>62</v>
      </c>
    </row>
    <row r="22" spans="1:15">
      <c r="A22" s="4"/>
      <c r="B22" s="25" t="str">
        <f>IF(T!$D$2=T!$M$2,M22,IF(T!$D$2=T!$N$2,N22,O22))</f>
        <v>y-axis intercept:</v>
      </c>
      <c r="C22" s="3">
        <f>INTERCEPT(I3:I224,J3:J224)</f>
        <v>9.7143414321759813</v>
      </c>
      <c r="D22" s="4" t="s">
        <v>23</v>
      </c>
      <c r="E22" s="4"/>
      <c r="F22" s="4"/>
      <c r="G22" s="4"/>
      <c r="H22" s="28" t="s">
        <v>90</v>
      </c>
      <c r="I22" s="6">
        <v>1.37</v>
      </c>
      <c r="J22" s="6">
        <v>73.91</v>
      </c>
      <c r="K22" s="4"/>
      <c r="L22" s="4"/>
      <c r="M22" t="s">
        <v>12</v>
      </c>
      <c r="N22" t="s">
        <v>40</v>
      </c>
      <c r="O22" t="s">
        <v>63</v>
      </c>
    </row>
    <row r="23" spans="1:15">
      <c r="A23" s="4"/>
      <c r="B23" s="25" t="str">
        <f>IF(T!$D$2=T!$M$2,M23,IF(T!$D$2=T!$N$2,N23,O23))</f>
        <v>Based on the fitted linear, calculate …</v>
      </c>
      <c r="C23" s="4"/>
      <c r="D23" s="4"/>
      <c r="E23" s="4"/>
      <c r="F23" s="4"/>
      <c r="G23" s="4"/>
      <c r="H23" s="28" t="s">
        <v>91</v>
      </c>
      <c r="I23" s="6">
        <v>1.37</v>
      </c>
      <c r="J23" s="6">
        <v>80.040000000000006</v>
      </c>
      <c r="K23" s="4"/>
      <c r="L23" s="4"/>
      <c r="M23" t="s">
        <v>9</v>
      </c>
      <c r="N23" t="s">
        <v>41</v>
      </c>
      <c r="O23" t="s">
        <v>64</v>
      </c>
    </row>
    <row r="24" spans="1:15" ht="30">
      <c r="A24" s="4"/>
      <c r="B24" s="25" t="str">
        <f>IF(T!$D$2=T!$M$2,M24,IF(T!$D$2=T!$N$2,N24,O24))</f>
        <v>… the expected life expectancy of a country, where the fertility rate is 2.5.</v>
      </c>
      <c r="C24" s="3">
        <f>(2.5-C22)/C21</f>
        <v>72.587889319102999</v>
      </c>
      <c r="D24" s="4" t="s">
        <v>24</v>
      </c>
      <c r="E24" s="4"/>
      <c r="F24" s="4"/>
      <c r="G24" s="4"/>
      <c r="H24" s="28" t="s">
        <v>92</v>
      </c>
      <c r="I24" s="6">
        <v>1.37</v>
      </c>
      <c r="J24" s="6">
        <v>78.42</v>
      </c>
      <c r="K24" s="4"/>
      <c r="L24" s="4"/>
      <c r="M24" t="s">
        <v>421</v>
      </c>
      <c r="N24" t="s">
        <v>423</v>
      </c>
      <c r="O24" t="s">
        <v>425</v>
      </c>
    </row>
    <row r="25" spans="1:15" ht="30">
      <c r="A25" s="4"/>
      <c r="B25" s="2" t="str">
        <f>IF(T!$D$2=T!$M$2,M25,IF(T!$D$2=T!$N$2,N25,O25))</f>
        <v>… the expected fertility rate of a country, where the life expectancy is 80.0 years.</v>
      </c>
      <c r="C25" s="3">
        <f>C21*80+C22</f>
        <v>1.7633275648780069</v>
      </c>
      <c r="D25" s="4" t="s">
        <v>21</v>
      </c>
      <c r="E25" s="4"/>
      <c r="F25" s="4"/>
      <c r="G25" s="4"/>
      <c r="H25" s="28" t="s">
        <v>93</v>
      </c>
      <c r="I25" s="6">
        <v>1.38</v>
      </c>
      <c r="J25" s="6">
        <v>80.930000000000007</v>
      </c>
      <c r="K25" s="4"/>
      <c r="L25" s="4"/>
      <c r="M25" t="s">
        <v>422</v>
      </c>
      <c r="N25" t="s">
        <v>424</v>
      </c>
      <c r="O25" t="s">
        <v>426</v>
      </c>
    </row>
    <row r="26" spans="1:15">
      <c r="A26" s="4"/>
      <c r="B26" s="9"/>
      <c r="C26" s="4"/>
      <c r="D26" s="4"/>
      <c r="E26" s="4"/>
      <c r="F26" s="4"/>
      <c r="G26" s="4"/>
      <c r="H26" s="28" t="s">
        <v>94</v>
      </c>
      <c r="I26" s="6">
        <v>1.41</v>
      </c>
      <c r="J26" s="6">
        <v>78.17</v>
      </c>
      <c r="K26" s="4"/>
      <c r="L26" s="4"/>
    </row>
    <row r="27" spans="1:15">
      <c r="A27" s="4"/>
      <c r="B27" s="9"/>
      <c r="C27" s="4"/>
      <c r="D27" s="4"/>
      <c r="E27" s="4"/>
      <c r="F27" s="4"/>
      <c r="G27" s="4"/>
      <c r="H27" s="28" t="s">
        <v>95</v>
      </c>
      <c r="I27" s="6">
        <v>1.43</v>
      </c>
      <c r="J27" s="6">
        <v>69.599999999999994</v>
      </c>
      <c r="K27" s="4"/>
      <c r="L27" s="4"/>
      <c r="M27" t="s">
        <v>293</v>
      </c>
      <c r="N27" t="s">
        <v>405</v>
      </c>
      <c r="O27" t="s">
        <v>406</v>
      </c>
    </row>
    <row r="28" spans="1:15">
      <c r="A28" s="4"/>
      <c r="B28" s="9"/>
      <c r="C28" s="4"/>
      <c r="D28" s="4"/>
      <c r="E28" s="4"/>
      <c r="F28" s="4"/>
      <c r="G28" s="4"/>
      <c r="H28" s="28" t="s">
        <v>96</v>
      </c>
      <c r="I28" s="6">
        <v>1.48</v>
      </c>
      <c r="J28" s="6">
        <v>79.989999999999995</v>
      </c>
      <c r="K28" s="4"/>
      <c r="L28" s="4"/>
      <c r="M28" t="s">
        <v>308</v>
      </c>
      <c r="N28" t="s">
        <v>393</v>
      </c>
      <c r="O28" t="s">
        <v>307</v>
      </c>
    </row>
    <row r="29" spans="1:15">
      <c r="A29" s="4"/>
      <c r="B29" s="9"/>
      <c r="C29" s="4"/>
      <c r="D29" s="4"/>
      <c r="E29" s="4"/>
      <c r="F29" s="4"/>
      <c r="G29" s="4"/>
      <c r="H29" s="28" t="s">
        <v>97</v>
      </c>
      <c r="I29" s="6">
        <v>1.49</v>
      </c>
      <c r="J29" s="6">
        <v>76.349999999999994</v>
      </c>
      <c r="K29" s="4"/>
      <c r="L29" s="4"/>
      <c r="M29" t="s">
        <v>309</v>
      </c>
      <c r="N29" t="s">
        <v>395</v>
      </c>
      <c r="O29" t="s">
        <v>394</v>
      </c>
    </row>
    <row r="30" spans="1:15">
      <c r="A30" s="4"/>
      <c r="B30" s="9"/>
      <c r="C30" s="4"/>
      <c r="D30" s="4"/>
      <c r="E30" s="4"/>
      <c r="F30" s="4"/>
      <c r="G30" s="4"/>
      <c r="H30" s="28" t="s">
        <v>98</v>
      </c>
      <c r="I30" s="6">
        <v>1.5</v>
      </c>
      <c r="J30" s="6">
        <v>79.25</v>
      </c>
      <c r="K30" s="4"/>
      <c r="L30" s="4"/>
    </row>
    <row r="31" spans="1:15">
      <c r="A31" s="4"/>
      <c r="B31" s="9"/>
      <c r="C31" s="4"/>
      <c r="D31" s="4"/>
      <c r="E31" s="4"/>
      <c r="F31" s="4"/>
      <c r="G31" s="4"/>
      <c r="H31" s="28" t="s">
        <v>99</v>
      </c>
      <c r="I31" s="6">
        <v>1.51</v>
      </c>
      <c r="J31" s="6">
        <v>64.760000000000005</v>
      </c>
      <c r="K31" s="4"/>
      <c r="L31" s="4"/>
      <c r="M31" t="s">
        <v>16</v>
      </c>
      <c r="N31" t="s">
        <v>69</v>
      </c>
      <c r="O31" t="s">
        <v>68</v>
      </c>
    </row>
    <row r="32" spans="1:15">
      <c r="A32" s="4"/>
      <c r="B32" s="9"/>
      <c r="C32" s="4"/>
      <c r="D32" s="4"/>
      <c r="E32" s="4"/>
      <c r="F32" s="4"/>
      <c r="G32" s="4"/>
      <c r="H32" s="28" t="s">
        <v>100</v>
      </c>
      <c r="I32" s="6">
        <v>1.54</v>
      </c>
      <c r="J32" s="6">
        <v>77.38</v>
      </c>
      <c r="K32" s="4"/>
      <c r="L32" s="4"/>
      <c r="M32" t="s">
        <v>305</v>
      </c>
      <c r="N32" t="s">
        <v>429</v>
      </c>
      <c r="O32" t="s">
        <v>427</v>
      </c>
    </row>
    <row r="33" spans="1:15">
      <c r="A33" s="4"/>
      <c r="B33" s="9"/>
      <c r="C33" s="4"/>
      <c r="D33" s="4"/>
      <c r="E33" s="4"/>
      <c r="F33" s="4"/>
      <c r="G33" s="4"/>
      <c r="H33" s="28" t="s">
        <v>101</v>
      </c>
      <c r="I33" s="6">
        <v>1.54</v>
      </c>
      <c r="J33" s="6">
        <v>79.97</v>
      </c>
      <c r="K33" s="4"/>
      <c r="L33" s="4"/>
      <c r="M33" t="s">
        <v>430</v>
      </c>
      <c r="N33" t="s">
        <v>431</v>
      </c>
      <c r="O33" t="s">
        <v>428</v>
      </c>
    </row>
    <row r="34" spans="1:15">
      <c r="A34" s="4"/>
      <c r="B34" s="9"/>
      <c r="C34" s="4"/>
      <c r="D34" s="4"/>
      <c r="E34" s="4"/>
      <c r="F34" s="4"/>
      <c r="G34" s="4"/>
      <c r="H34" s="28" t="s">
        <v>102</v>
      </c>
      <c r="I34" s="6">
        <v>1.56</v>
      </c>
      <c r="J34" s="6">
        <v>75.36</v>
      </c>
      <c r="K34" s="4"/>
      <c r="L34" s="4"/>
    </row>
    <row r="35" spans="1:15">
      <c r="A35" s="4"/>
      <c r="B35" s="9"/>
      <c r="C35" s="4"/>
      <c r="D35" s="4"/>
      <c r="E35" s="4"/>
      <c r="F35" s="4"/>
      <c r="G35" s="4"/>
      <c r="H35" s="28" t="s">
        <v>103</v>
      </c>
      <c r="I35" s="6">
        <v>1.56</v>
      </c>
      <c r="J35" s="6">
        <v>66.680000000000007</v>
      </c>
      <c r="K35" s="4"/>
      <c r="L35" s="4"/>
      <c r="M35" t="s">
        <v>312</v>
      </c>
      <c r="N35" t="s">
        <v>313</v>
      </c>
      <c r="O35" t="s">
        <v>316</v>
      </c>
    </row>
    <row r="36" spans="1:15">
      <c r="A36" s="4"/>
      <c r="B36" s="9"/>
      <c r="C36" s="4"/>
      <c r="D36" s="4"/>
      <c r="E36" s="4"/>
      <c r="F36" s="4"/>
      <c r="G36" s="4"/>
      <c r="H36" s="28" t="s">
        <v>104</v>
      </c>
      <c r="I36" s="6">
        <v>1.57</v>
      </c>
      <c r="J36" s="6">
        <v>78.930000000000007</v>
      </c>
      <c r="K36" s="4"/>
      <c r="L36" s="4"/>
      <c r="M36" t="s">
        <v>311</v>
      </c>
      <c r="N36" t="s">
        <v>314</v>
      </c>
      <c r="O36" t="s">
        <v>315</v>
      </c>
    </row>
    <row r="37" spans="1:15">
      <c r="A37" s="4"/>
      <c r="B37" s="9"/>
      <c r="C37" s="4"/>
      <c r="D37" s="4"/>
      <c r="E37" s="4"/>
      <c r="F37" s="4"/>
      <c r="G37" s="4"/>
      <c r="H37" s="28" t="s">
        <v>105</v>
      </c>
      <c r="I37" s="6">
        <v>1.57</v>
      </c>
      <c r="J37" s="6">
        <v>76.87</v>
      </c>
      <c r="K37" s="4"/>
      <c r="L37" s="4"/>
      <c r="M37" t="s">
        <v>379</v>
      </c>
      <c r="N37" t="s">
        <v>432</v>
      </c>
      <c r="O37" t="s">
        <v>434</v>
      </c>
    </row>
    <row r="38" spans="1:15">
      <c r="A38" s="4"/>
      <c r="B38" s="9"/>
      <c r="C38" s="4"/>
      <c r="D38" s="4"/>
      <c r="E38" s="4"/>
      <c r="F38" s="4"/>
      <c r="G38" s="4"/>
      <c r="H38" s="28" t="s">
        <v>106</v>
      </c>
      <c r="I38" s="6">
        <v>1.61</v>
      </c>
      <c r="J38" s="6">
        <v>79.83</v>
      </c>
      <c r="K38" s="4"/>
      <c r="L38" s="4"/>
      <c r="M38" t="s">
        <v>380</v>
      </c>
      <c r="N38" t="s">
        <v>433</v>
      </c>
      <c r="O38" t="s">
        <v>435</v>
      </c>
    </row>
    <row r="39" spans="1:15">
      <c r="A39" s="4"/>
      <c r="B39" s="9"/>
      <c r="C39" s="4"/>
      <c r="D39" s="4"/>
      <c r="E39" s="4"/>
      <c r="F39" s="4"/>
      <c r="G39" s="4"/>
      <c r="H39" s="28" t="s">
        <v>107</v>
      </c>
      <c r="I39" s="6">
        <v>1.61</v>
      </c>
      <c r="J39" s="6">
        <v>76.8</v>
      </c>
      <c r="K39" s="4"/>
      <c r="L39" s="4"/>
    </row>
    <row r="40" spans="1:15">
      <c r="A40" s="4"/>
      <c r="B40" s="9"/>
      <c r="C40" s="4"/>
      <c r="D40" s="4"/>
      <c r="E40" s="4"/>
      <c r="F40" s="4"/>
      <c r="G40" s="4"/>
      <c r="H40" s="28" t="s">
        <v>108</v>
      </c>
      <c r="I40" s="6">
        <v>1.62</v>
      </c>
      <c r="J40" s="6">
        <v>78.290000000000006</v>
      </c>
      <c r="K40" s="4"/>
      <c r="L40" s="4"/>
    </row>
    <row r="41" spans="1:15">
      <c r="A41" s="4"/>
      <c r="B41" s="9"/>
      <c r="C41" s="4"/>
      <c r="D41" s="4"/>
      <c r="E41" s="4"/>
      <c r="F41" s="4"/>
      <c r="G41" s="4"/>
      <c r="H41" s="28" t="s">
        <v>109</v>
      </c>
      <c r="I41" s="6">
        <v>1.65</v>
      </c>
      <c r="J41" s="6">
        <v>71.84</v>
      </c>
      <c r="K41" s="4"/>
      <c r="L41" s="4"/>
    </row>
    <row r="42" spans="1:15">
      <c r="A42" s="4"/>
      <c r="B42" s="9"/>
      <c r="C42" s="4"/>
      <c r="D42" s="4"/>
      <c r="E42" s="4"/>
      <c r="F42" s="4"/>
      <c r="G42" s="4"/>
      <c r="H42" s="28" t="s">
        <v>110</v>
      </c>
      <c r="I42" s="6">
        <v>1.65</v>
      </c>
      <c r="J42" s="6">
        <v>77.98</v>
      </c>
      <c r="K42" s="4"/>
      <c r="L42" s="4"/>
    </row>
    <row r="43" spans="1:15">
      <c r="A43" s="4"/>
      <c r="B43" s="9"/>
      <c r="C43" s="4"/>
      <c r="D43" s="4"/>
      <c r="E43" s="4"/>
      <c r="F43" s="4"/>
      <c r="G43" s="4"/>
      <c r="H43" s="28" t="s">
        <v>111</v>
      </c>
      <c r="I43" s="6">
        <v>1.65</v>
      </c>
      <c r="J43" s="6">
        <v>79.38</v>
      </c>
      <c r="K43" s="4"/>
      <c r="L43" s="4"/>
    </row>
    <row r="44" spans="1:15">
      <c r="A44" s="4"/>
      <c r="B44" s="9"/>
      <c r="C44" s="4"/>
      <c r="D44" s="4"/>
      <c r="E44" s="4"/>
      <c r="F44" s="4"/>
      <c r="G44" s="4"/>
      <c r="H44" s="28" t="s">
        <v>112</v>
      </c>
      <c r="I44" s="6">
        <v>1.65</v>
      </c>
      <c r="J44" s="6">
        <v>78.739999999999995</v>
      </c>
      <c r="K44" s="4"/>
      <c r="L44" s="4"/>
    </row>
    <row r="45" spans="1:15">
      <c r="A45" s="4"/>
      <c r="B45" s="9"/>
      <c r="C45" s="4"/>
      <c r="D45" s="4"/>
      <c r="E45" s="4"/>
      <c r="F45" s="4"/>
      <c r="G45" s="4"/>
      <c r="H45" s="28" t="s">
        <v>113</v>
      </c>
      <c r="I45" s="6">
        <v>1.66</v>
      </c>
      <c r="J45" s="6">
        <v>78.16</v>
      </c>
      <c r="K45" s="4"/>
      <c r="L45" s="4"/>
    </row>
    <row r="46" spans="1:15">
      <c r="A46" s="4"/>
      <c r="B46" s="9"/>
      <c r="C46" s="4"/>
      <c r="D46" s="4"/>
      <c r="E46" s="4"/>
      <c r="F46" s="4"/>
      <c r="G46" s="4"/>
      <c r="H46" s="28" t="s">
        <v>114</v>
      </c>
      <c r="I46" s="6">
        <v>1.7</v>
      </c>
      <c r="J46" s="6">
        <v>77.66</v>
      </c>
      <c r="K46" s="4"/>
      <c r="L46" s="4"/>
    </row>
    <row r="47" spans="1:15">
      <c r="A47" s="4"/>
      <c r="B47" s="9"/>
      <c r="C47" s="4"/>
      <c r="D47" s="4"/>
      <c r="E47" s="4"/>
      <c r="F47" s="4"/>
      <c r="G47" s="4"/>
      <c r="H47" s="28" t="s">
        <v>115</v>
      </c>
      <c r="I47" s="6">
        <v>1.7</v>
      </c>
      <c r="J47" s="6">
        <v>72.22</v>
      </c>
      <c r="K47" s="4"/>
      <c r="L47" s="4"/>
    </row>
    <row r="48" spans="1:15">
      <c r="A48" s="4"/>
      <c r="B48" s="9"/>
      <c r="C48" s="4"/>
      <c r="D48" s="4"/>
      <c r="E48" s="4"/>
      <c r="F48" s="4"/>
      <c r="G48" s="4"/>
      <c r="H48" s="28" t="s">
        <v>116</v>
      </c>
      <c r="I48" s="6">
        <v>1.7</v>
      </c>
      <c r="J48" s="6">
        <v>77.92</v>
      </c>
      <c r="K48" s="4"/>
      <c r="L48" s="4"/>
    </row>
    <row r="49" spans="1:12">
      <c r="A49" s="4"/>
      <c r="B49" s="9"/>
      <c r="C49" s="4"/>
      <c r="D49" s="4"/>
      <c r="E49" s="4"/>
      <c r="F49" s="4"/>
      <c r="G49" s="4"/>
      <c r="H49" s="28" t="s">
        <v>117</v>
      </c>
      <c r="I49" s="6">
        <v>1.71</v>
      </c>
      <c r="J49" s="6">
        <v>72.290000000000006</v>
      </c>
      <c r="K49" s="4"/>
      <c r="L49" s="4"/>
    </row>
    <row r="50" spans="1:12">
      <c r="A50" s="4"/>
      <c r="B50" s="9"/>
      <c r="C50" s="4"/>
      <c r="D50" s="4"/>
      <c r="E50" s="4"/>
      <c r="F50" s="4"/>
      <c r="G50" s="4"/>
      <c r="H50" s="28" t="s">
        <v>118</v>
      </c>
      <c r="I50" s="6">
        <v>1.72</v>
      </c>
      <c r="J50" s="6">
        <v>76.06</v>
      </c>
      <c r="K50" s="4"/>
      <c r="L50" s="4"/>
    </row>
    <row r="51" spans="1:12">
      <c r="A51" s="4"/>
      <c r="B51" s="9"/>
      <c r="C51" s="4"/>
      <c r="D51" s="4"/>
      <c r="E51" s="4"/>
      <c r="F51" s="4"/>
      <c r="G51" s="4"/>
      <c r="H51" s="28" t="s">
        <v>119</v>
      </c>
      <c r="I51" s="6">
        <v>1.73</v>
      </c>
      <c r="J51" s="6">
        <v>77.099999999999994</v>
      </c>
      <c r="K51" s="4"/>
      <c r="L51" s="4"/>
    </row>
    <row r="52" spans="1:12">
      <c r="A52" s="4"/>
      <c r="B52" s="9"/>
      <c r="C52" s="4"/>
      <c r="D52" s="4"/>
      <c r="E52" s="4"/>
      <c r="F52" s="4"/>
      <c r="G52" s="4"/>
      <c r="H52" s="28" t="s">
        <v>120</v>
      </c>
      <c r="I52" s="6">
        <v>1.74</v>
      </c>
      <c r="J52" s="6">
        <v>64.88</v>
      </c>
      <c r="K52" s="4"/>
      <c r="L52" s="4"/>
    </row>
    <row r="53" spans="1:12">
      <c r="A53" s="4"/>
      <c r="B53" s="9"/>
      <c r="C53" s="4"/>
      <c r="D53" s="4"/>
      <c r="E53" s="4"/>
      <c r="F53" s="4"/>
      <c r="G53" s="4"/>
      <c r="H53" s="28" t="s">
        <v>121</v>
      </c>
      <c r="I53" s="6">
        <v>1.75</v>
      </c>
      <c r="J53" s="6">
        <v>74.489999999999995</v>
      </c>
      <c r="K53" s="4"/>
      <c r="L53" s="4"/>
    </row>
    <row r="54" spans="1:12">
      <c r="A54" s="4"/>
      <c r="B54" s="9"/>
      <c r="C54" s="4"/>
      <c r="D54" s="4"/>
      <c r="E54" s="4"/>
      <c r="F54" s="4"/>
      <c r="G54" s="4"/>
      <c r="H54" s="28" t="s">
        <v>122</v>
      </c>
      <c r="I54" s="6">
        <v>1.75</v>
      </c>
      <c r="J54" s="6">
        <v>76.16</v>
      </c>
      <c r="K54" s="4"/>
      <c r="L54" s="4"/>
    </row>
    <row r="55" spans="1:12">
      <c r="A55" s="4"/>
      <c r="B55" s="9"/>
      <c r="C55" s="4"/>
      <c r="D55" s="4"/>
      <c r="E55" s="4"/>
      <c r="F55" s="4"/>
      <c r="G55" s="4"/>
      <c r="H55" s="28" t="s">
        <v>123</v>
      </c>
      <c r="I55" s="6">
        <v>1.76</v>
      </c>
      <c r="J55" s="6">
        <v>80.13</v>
      </c>
      <c r="K55" s="4"/>
      <c r="L55" s="4"/>
    </row>
    <row r="56" spans="1:12">
      <c r="A56" s="4"/>
      <c r="B56" s="9"/>
      <c r="C56" s="4"/>
      <c r="D56" s="4"/>
      <c r="E56" s="4"/>
      <c r="F56" s="4"/>
      <c r="G56" s="4"/>
      <c r="H56" s="28" t="s">
        <v>124</v>
      </c>
      <c r="I56" s="6">
        <v>1.76</v>
      </c>
      <c r="J56" s="6">
        <v>76.7</v>
      </c>
      <c r="K56" s="4"/>
      <c r="L56" s="4"/>
    </row>
    <row r="57" spans="1:12">
      <c r="A57" s="4"/>
      <c r="B57" s="9"/>
      <c r="C57" s="4"/>
      <c r="D57" s="4"/>
      <c r="E57" s="4"/>
      <c r="F57" s="4"/>
      <c r="G57" s="4"/>
      <c r="H57" s="28" t="s">
        <v>125</v>
      </c>
      <c r="I57" s="6">
        <v>1.76</v>
      </c>
      <c r="J57" s="6">
        <v>79.27</v>
      </c>
      <c r="K57" s="4"/>
      <c r="L57" s="4"/>
    </row>
    <row r="58" spans="1:12">
      <c r="A58" s="4"/>
      <c r="B58" s="9"/>
      <c r="C58" s="4"/>
      <c r="D58" s="4"/>
      <c r="E58" s="4"/>
      <c r="F58" s="4"/>
      <c r="G58" s="4"/>
      <c r="H58" s="28" t="s">
        <v>126</v>
      </c>
      <c r="I58" s="6">
        <v>1.78</v>
      </c>
      <c r="J58" s="6">
        <v>69.59</v>
      </c>
      <c r="K58" s="4"/>
      <c r="L58" s="4"/>
    </row>
    <row r="59" spans="1:12">
      <c r="A59" s="4"/>
      <c r="B59" s="9"/>
      <c r="C59" s="4"/>
      <c r="D59" s="4"/>
      <c r="E59" s="4"/>
      <c r="F59" s="4"/>
      <c r="G59" s="4"/>
      <c r="H59" s="28" t="s">
        <v>127</v>
      </c>
      <c r="I59" s="6">
        <v>1.79</v>
      </c>
      <c r="J59" s="6">
        <v>78.319999999999993</v>
      </c>
      <c r="K59" s="4"/>
      <c r="L59" s="4"/>
    </row>
    <row r="60" spans="1:12">
      <c r="A60" s="4"/>
      <c r="B60" s="9"/>
      <c r="C60" s="4"/>
      <c r="D60" s="4"/>
      <c r="E60" s="4"/>
      <c r="F60" s="4"/>
      <c r="G60" s="4"/>
      <c r="H60" s="28" t="s">
        <v>128</v>
      </c>
      <c r="I60" s="6">
        <v>1.79</v>
      </c>
      <c r="J60" s="6">
        <v>71.25</v>
      </c>
      <c r="K60" s="4"/>
      <c r="L60" s="4"/>
    </row>
    <row r="61" spans="1:12">
      <c r="A61" s="4"/>
      <c r="B61" s="9"/>
      <c r="C61" s="4"/>
      <c r="D61" s="4"/>
      <c r="E61" s="4"/>
      <c r="F61" s="4"/>
      <c r="G61" s="4"/>
      <c r="H61" s="28" t="s">
        <v>129</v>
      </c>
      <c r="I61" s="6">
        <v>1.79</v>
      </c>
      <c r="J61" s="6">
        <v>78.72</v>
      </c>
      <c r="K61" s="4"/>
      <c r="L61" s="4"/>
    </row>
    <row r="62" spans="1:12">
      <c r="A62" s="4"/>
      <c r="B62" s="9"/>
      <c r="C62" s="4"/>
      <c r="D62" s="4"/>
      <c r="E62" s="4"/>
      <c r="F62" s="4"/>
      <c r="G62" s="4"/>
      <c r="H62" s="28" t="s">
        <v>130</v>
      </c>
      <c r="I62" s="6">
        <v>1.79</v>
      </c>
      <c r="J62" s="6">
        <v>78.83</v>
      </c>
      <c r="K62" s="4"/>
      <c r="L62" s="4"/>
    </row>
    <row r="63" spans="1:12">
      <c r="A63" s="4"/>
      <c r="B63" s="9"/>
      <c r="C63" s="4"/>
      <c r="D63" s="4"/>
      <c r="E63" s="4"/>
      <c r="F63" s="4"/>
      <c r="G63" s="4"/>
      <c r="H63" s="28" t="s">
        <v>131</v>
      </c>
      <c r="I63" s="6">
        <v>1.8</v>
      </c>
      <c r="J63" s="6">
        <v>78.36</v>
      </c>
      <c r="K63" s="4"/>
      <c r="L63" s="4"/>
    </row>
    <row r="64" spans="1:12">
      <c r="A64" s="4"/>
      <c r="B64" s="9"/>
      <c r="C64" s="4"/>
      <c r="D64" s="4"/>
      <c r="E64" s="4"/>
      <c r="F64" s="4"/>
      <c r="G64" s="4"/>
      <c r="H64" s="28" t="s">
        <v>132</v>
      </c>
      <c r="I64" s="6">
        <v>1.8</v>
      </c>
      <c r="J64" s="6">
        <v>79.09</v>
      </c>
      <c r="K64" s="4"/>
      <c r="L64" s="4"/>
    </row>
    <row r="65" spans="1:12">
      <c r="A65" s="4"/>
      <c r="B65" s="9"/>
      <c r="C65" s="4"/>
      <c r="D65" s="4"/>
      <c r="E65" s="4"/>
      <c r="F65" s="4"/>
      <c r="G65" s="4"/>
      <c r="H65" s="28" t="s">
        <v>133</v>
      </c>
      <c r="I65" s="6">
        <v>1.85</v>
      </c>
      <c r="J65" s="6">
        <v>79.28</v>
      </c>
      <c r="K65" s="4"/>
      <c r="L65" s="4"/>
    </row>
    <row r="66" spans="1:12">
      <c r="A66" s="4"/>
      <c r="B66" s="9"/>
      <c r="C66" s="4"/>
      <c r="D66" s="4"/>
      <c r="E66" s="4"/>
      <c r="F66" s="4"/>
      <c r="G66" s="4"/>
      <c r="H66" s="28" t="s">
        <v>134</v>
      </c>
      <c r="I66" s="6">
        <v>1.89</v>
      </c>
      <c r="J66" s="6">
        <v>77.349999999999994</v>
      </c>
      <c r="K66" s="4"/>
      <c r="L66" s="4"/>
    </row>
    <row r="67" spans="1:12">
      <c r="A67" s="4"/>
      <c r="B67" s="9"/>
      <c r="C67" s="4"/>
      <c r="D67" s="4"/>
      <c r="E67" s="4"/>
      <c r="F67" s="4"/>
      <c r="G67" s="4"/>
      <c r="H67" s="28" t="s">
        <v>135</v>
      </c>
      <c r="I67" s="6">
        <v>1.9</v>
      </c>
      <c r="J67" s="6">
        <v>72.62</v>
      </c>
      <c r="K67" s="4"/>
      <c r="L67" s="4"/>
    </row>
    <row r="68" spans="1:12">
      <c r="A68" s="4"/>
      <c r="B68" s="9"/>
      <c r="C68" s="4"/>
      <c r="D68" s="4"/>
      <c r="E68" s="4"/>
      <c r="F68" s="4"/>
      <c r="G68" s="4"/>
      <c r="H68" s="28" t="s">
        <v>136</v>
      </c>
      <c r="I68" s="6">
        <v>1.9</v>
      </c>
      <c r="J68" s="6">
        <v>77.41</v>
      </c>
      <c r="K68" s="4"/>
      <c r="L68" s="4"/>
    </row>
    <row r="69" spans="1:12">
      <c r="A69" s="4"/>
      <c r="B69" s="9"/>
      <c r="C69" s="4"/>
      <c r="D69" s="4"/>
      <c r="E69" s="4"/>
      <c r="F69" s="4"/>
      <c r="G69" s="4"/>
      <c r="H69" s="28" t="s">
        <v>137</v>
      </c>
      <c r="I69" s="6">
        <v>1.9</v>
      </c>
      <c r="J69" s="6">
        <v>74.400000000000006</v>
      </c>
      <c r="K69" s="4"/>
      <c r="L69" s="4"/>
    </row>
    <row r="70" spans="1:12">
      <c r="A70" s="4"/>
      <c r="B70" s="9"/>
      <c r="C70" s="4"/>
      <c r="D70" s="4"/>
      <c r="E70" s="4"/>
      <c r="F70" s="4"/>
      <c r="G70" s="4"/>
      <c r="H70" s="28" t="s">
        <v>138</v>
      </c>
      <c r="I70" s="6">
        <v>1.91</v>
      </c>
      <c r="J70" s="6">
        <v>71.239999999999995</v>
      </c>
      <c r="K70" s="4"/>
      <c r="L70" s="4"/>
    </row>
    <row r="71" spans="1:12">
      <c r="A71" s="4"/>
      <c r="B71" s="9"/>
      <c r="C71" s="4"/>
      <c r="D71" s="4"/>
      <c r="E71" s="4"/>
      <c r="F71" s="4"/>
      <c r="G71" s="4"/>
      <c r="H71" s="28" t="s">
        <v>139</v>
      </c>
      <c r="I71" s="6">
        <v>1.91</v>
      </c>
      <c r="J71" s="6">
        <v>79.67</v>
      </c>
      <c r="K71" s="4"/>
      <c r="L71" s="4"/>
    </row>
    <row r="72" spans="1:12">
      <c r="A72" s="4"/>
      <c r="B72" s="9"/>
      <c r="C72" s="4"/>
      <c r="D72" s="4"/>
      <c r="E72" s="4"/>
      <c r="F72" s="4"/>
      <c r="G72" s="4"/>
      <c r="H72" s="28" t="s">
        <v>140</v>
      </c>
      <c r="I72" s="6">
        <v>1.91</v>
      </c>
      <c r="J72" s="6">
        <v>78.430000000000007</v>
      </c>
      <c r="K72" s="4"/>
      <c r="L72" s="4"/>
    </row>
    <row r="73" spans="1:12">
      <c r="A73" s="4"/>
      <c r="B73" s="9"/>
      <c r="C73" s="4"/>
      <c r="D73" s="4"/>
      <c r="E73" s="4"/>
      <c r="F73" s="4"/>
      <c r="G73" s="4"/>
      <c r="H73" s="28" t="s">
        <v>141</v>
      </c>
      <c r="I73" s="6">
        <v>1.92</v>
      </c>
      <c r="J73" s="6">
        <v>77.53</v>
      </c>
      <c r="K73" s="4"/>
      <c r="L73" s="4"/>
    </row>
    <row r="74" spans="1:12">
      <c r="A74" s="4"/>
      <c r="B74" s="9"/>
      <c r="C74" s="4"/>
      <c r="D74" s="4"/>
      <c r="E74" s="4"/>
      <c r="F74" s="4"/>
      <c r="G74" s="4"/>
      <c r="H74" s="28" t="s">
        <v>142</v>
      </c>
      <c r="I74" s="6">
        <v>1.93</v>
      </c>
      <c r="J74" s="6">
        <v>74.37</v>
      </c>
      <c r="K74" s="4"/>
      <c r="L74" s="4"/>
    </row>
    <row r="75" spans="1:12">
      <c r="A75" s="4"/>
      <c r="B75" s="9"/>
      <c r="C75" s="4"/>
      <c r="D75" s="4"/>
      <c r="E75" s="4"/>
      <c r="F75" s="4"/>
      <c r="G75" s="4"/>
      <c r="H75" s="28" t="s">
        <v>143</v>
      </c>
      <c r="I75" s="6">
        <v>1.95</v>
      </c>
      <c r="J75" s="6">
        <v>73.08</v>
      </c>
      <c r="K75" s="4"/>
      <c r="L75" s="4"/>
    </row>
    <row r="76" spans="1:12">
      <c r="A76" s="4"/>
      <c r="B76" s="9"/>
      <c r="C76" s="4"/>
      <c r="D76" s="4"/>
      <c r="E76" s="4"/>
      <c r="F76" s="4"/>
      <c r="G76" s="4"/>
      <c r="H76" s="28" t="s">
        <v>144</v>
      </c>
      <c r="I76" s="6">
        <v>1.98</v>
      </c>
      <c r="J76" s="6">
        <v>79.8</v>
      </c>
      <c r="K76" s="4"/>
      <c r="L76" s="4"/>
    </row>
    <row r="77" spans="1:12">
      <c r="A77" s="4"/>
      <c r="B77" s="9"/>
      <c r="C77" s="4"/>
      <c r="D77" s="4"/>
      <c r="E77" s="4"/>
      <c r="F77" s="4"/>
      <c r="G77" s="4"/>
      <c r="H77" s="28" t="s">
        <v>145</v>
      </c>
      <c r="I77" s="6">
        <v>1.98</v>
      </c>
      <c r="J77" s="6">
        <v>71.8</v>
      </c>
      <c r="K77" s="4"/>
      <c r="L77" s="4"/>
    </row>
    <row r="78" spans="1:12">
      <c r="A78" s="4"/>
      <c r="B78" s="9"/>
      <c r="C78" s="4"/>
      <c r="D78" s="4"/>
      <c r="E78" s="4"/>
      <c r="F78" s="4"/>
      <c r="G78" s="4"/>
      <c r="H78" s="28" t="s">
        <v>146</v>
      </c>
      <c r="I78" s="6">
        <v>1.98</v>
      </c>
      <c r="J78" s="6">
        <v>72.069999999999993</v>
      </c>
      <c r="K78" s="4"/>
      <c r="L78" s="4"/>
    </row>
    <row r="79" spans="1:12">
      <c r="A79" s="4"/>
      <c r="B79" s="9"/>
      <c r="C79" s="4"/>
      <c r="D79" s="4"/>
      <c r="E79" s="4"/>
      <c r="F79" s="4"/>
      <c r="G79" s="4"/>
      <c r="H79" s="28" t="s">
        <v>147</v>
      </c>
      <c r="I79" s="6">
        <v>1.99</v>
      </c>
      <c r="J79" s="6">
        <v>69.349999999999994</v>
      </c>
      <c r="K79" s="4"/>
      <c r="L79" s="4"/>
    </row>
    <row r="80" spans="1:12">
      <c r="A80" s="4"/>
      <c r="B80" s="9"/>
      <c r="C80" s="4"/>
      <c r="D80" s="4"/>
      <c r="E80" s="4"/>
      <c r="F80" s="4"/>
      <c r="G80" s="4"/>
      <c r="H80" s="28" t="s">
        <v>148</v>
      </c>
      <c r="I80" s="6">
        <v>1.99</v>
      </c>
      <c r="J80" s="6">
        <v>74.12</v>
      </c>
      <c r="K80" s="4"/>
      <c r="L80" s="4"/>
    </row>
    <row r="81" spans="1:12">
      <c r="A81" s="4"/>
      <c r="B81" s="9"/>
      <c r="C81" s="4"/>
      <c r="D81" s="4"/>
      <c r="E81" s="4"/>
      <c r="F81" s="4"/>
      <c r="G81" s="4"/>
      <c r="H81" s="28" t="s">
        <v>149</v>
      </c>
      <c r="I81" s="6">
        <v>2.0099999999999998</v>
      </c>
      <c r="J81" s="6">
        <v>71.13</v>
      </c>
      <c r="K81" s="4"/>
      <c r="L81" s="4"/>
    </row>
    <row r="82" spans="1:12">
      <c r="A82" s="4"/>
      <c r="B82" s="9"/>
      <c r="C82" s="4"/>
      <c r="D82" s="4"/>
      <c r="E82" s="4"/>
      <c r="F82" s="4"/>
      <c r="G82" s="4"/>
      <c r="H82" s="28" t="s">
        <v>150</v>
      </c>
      <c r="I82" s="6">
        <v>2.0099999999999998</v>
      </c>
      <c r="J82" s="6">
        <v>75.849999999999994</v>
      </c>
      <c r="K82" s="4"/>
      <c r="L82" s="4"/>
    </row>
    <row r="83" spans="1:12">
      <c r="A83" s="4"/>
      <c r="B83" s="9"/>
      <c r="C83" s="4"/>
      <c r="D83" s="4"/>
      <c r="E83" s="4"/>
      <c r="F83" s="4"/>
      <c r="G83" s="4"/>
      <c r="H83" s="28" t="s">
        <v>151</v>
      </c>
      <c r="I83" s="6">
        <v>2.02</v>
      </c>
      <c r="J83" s="6">
        <v>77.260000000000005</v>
      </c>
      <c r="K83" s="4"/>
      <c r="L83" s="4"/>
    </row>
    <row r="84" spans="1:12">
      <c r="A84" s="4"/>
      <c r="B84" s="9"/>
      <c r="C84" s="4"/>
      <c r="D84" s="4"/>
      <c r="E84" s="4"/>
      <c r="F84" s="4"/>
      <c r="G84" s="4"/>
      <c r="H84" s="28" t="s">
        <v>152</v>
      </c>
      <c r="I84" s="6">
        <v>2.0299999999999998</v>
      </c>
      <c r="J84" s="6">
        <v>71.8</v>
      </c>
      <c r="K84" s="4"/>
      <c r="L84" s="4"/>
    </row>
    <row r="85" spans="1:12">
      <c r="A85" s="4"/>
      <c r="B85" s="9"/>
      <c r="C85" s="4"/>
      <c r="D85" s="4"/>
      <c r="E85" s="4"/>
      <c r="F85" s="4"/>
      <c r="G85" s="4"/>
      <c r="H85" s="28" t="s">
        <v>153</v>
      </c>
      <c r="I85" s="6">
        <v>2.04</v>
      </c>
      <c r="J85" s="6">
        <v>75.38</v>
      </c>
      <c r="K85" s="4"/>
      <c r="L85" s="4"/>
    </row>
    <row r="86" spans="1:12">
      <c r="A86" s="4"/>
      <c r="B86" s="9"/>
      <c r="C86" s="4"/>
      <c r="D86" s="4"/>
      <c r="E86" s="4"/>
      <c r="F86" s="4"/>
      <c r="G86" s="4"/>
      <c r="H86" s="28" t="s">
        <v>154</v>
      </c>
      <c r="I86" s="6">
        <v>2.0699999999999998</v>
      </c>
      <c r="J86" s="6">
        <v>78.11</v>
      </c>
      <c r="K86" s="4"/>
      <c r="L86" s="4"/>
    </row>
    <row r="87" spans="1:12">
      <c r="A87" s="4"/>
      <c r="B87" s="9"/>
      <c r="C87" s="4"/>
      <c r="D87" s="4"/>
      <c r="E87" s="4"/>
      <c r="F87" s="4"/>
      <c r="G87" s="4"/>
      <c r="H87" s="28" t="s">
        <v>155</v>
      </c>
      <c r="I87" s="6">
        <v>2.0699999999999998</v>
      </c>
      <c r="J87" s="6">
        <v>77.14</v>
      </c>
      <c r="K87" s="4"/>
      <c r="L87" s="4"/>
    </row>
    <row r="88" spans="1:12">
      <c r="A88" s="4"/>
      <c r="B88" s="9"/>
      <c r="C88" s="4"/>
      <c r="D88" s="4"/>
      <c r="E88" s="4"/>
      <c r="F88" s="4"/>
      <c r="G88" s="4"/>
      <c r="H88" s="28" t="s">
        <v>156</v>
      </c>
      <c r="I88" s="6">
        <v>2.0699999999999998</v>
      </c>
      <c r="J88" s="6">
        <v>63.09</v>
      </c>
      <c r="K88" s="4"/>
      <c r="L88" s="4"/>
    </row>
    <row r="89" spans="1:12">
      <c r="A89" s="4"/>
      <c r="B89" s="9"/>
      <c r="C89" s="4"/>
      <c r="D89" s="4"/>
      <c r="E89" s="4"/>
      <c r="F89" s="4"/>
      <c r="G89" s="4"/>
      <c r="H89" s="28" t="s">
        <v>157</v>
      </c>
      <c r="I89" s="6">
        <v>2.09</v>
      </c>
      <c r="J89" s="6">
        <v>76.349999999999994</v>
      </c>
      <c r="K89" s="4"/>
      <c r="L89" s="4"/>
    </row>
    <row r="90" spans="1:12">
      <c r="A90" s="4"/>
      <c r="B90" s="9"/>
      <c r="C90" s="4"/>
      <c r="D90" s="4"/>
      <c r="E90" s="4"/>
      <c r="F90" s="4"/>
      <c r="G90" s="4"/>
      <c r="H90" s="28" t="s">
        <v>158</v>
      </c>
      <c r="I90" s="6">
        <v>2.14</v>
      </c>
      <c r="J90" s="6">
        <v>75.45</v>
      </c>
      <c r="K90" s="4"/>
      <c r="L90" s="4"/>
    </row>
    <row r="91" spans="1:12">
      <c r="A91" s="4"/>
      <c r="B91" s="9"/>
      <c r="C91" s="4"/>
      <c r="D91" s="4"/>
      <c r="E91" s="4"/>
      <c r="F91" s="4"/>
      <c r="G91" s="4"/>
      <c r="H91" s="28" t="s">
        <v>159</v>
      </c>
      <c r="I91" s="6">
        <v>2.15</v>
      </c>
      <c r="J91" s="6">
        <v>55.79</v>
      </c>
      <c r="K91" s="4"/>
      <c r="L91" s="4"/>
    </row>
    <row r="92" spans="1:12">
      <c r="A92" s="4"/>
      <c r="B92" s="9"/>
      <c r="C92" s="4"/>
      <c r="D92" s="4"/>
      <c r="E92" s="4"/>
      <c r="F92" s="4"/>
      <c r="G92" s="4"/>
      <c r="H92" s="28" t="s">
        <v>160</v>
      </c>
      <c r="I92" s="6">
        <v>2.16</v>
      </c>
      <c r="J92" s="6">
        <v>63.48</v>
      </c>
      <c r="K92" s="4"/>
      <c r="L92" s="4"/>
    </row>
    <row r="93" spans="1:12">
      <c r="A93" s="4"/>
      <c r="B93" s="9"/>
      <c r="C93" s="4"/>
      <c r="D93" s="4"/>
      <c r="E93" s="4"/>
      <c r="F93" s="4"/>
      <c r="G93" s="4"/>
      <c r="H93" s="28" t="s">
        <v>161</v>
      </c>
      <c r="I93" s="6">
        <v>2.2200000000000002</v>
      </c>
      <c r="J93" s="6">
        <v>72.37</v>
      </c>
      <c r="K93" s="4"/>
      <c r="L93" s="4"/>
    </row>
    <row r="94" spans="1:12">
      <c r="A94" s="4"/>
      <c r="B94" s="9"/>
      <c r="C94" s="4"/>
      <c r="D94" s="4"/>
      <c r="E94" s="4"/>
      <c r="F94" s="4"/>
      <c r="G94" s="4"/>
      <c r="H94" s="28" t="s">
        <v>162</v>
      </c>
      <c r="I94" s="6">
        <v>2.2200000000000002</v>
      </c>
      <c r="J94" s="6">
        <v>78.59</v>
      </c>
      <c r="K94" s="4"/>
      <c r="L94" s="4"/>
    </row>
    <row r="95" spans="1:12">
      <c r="A95" s="4"/>
      <c r="B95" s="9"/>
      <c r="C95" s="4"/>
      <c r="D95" s="4"/>
      <c r="E95" s="4"/>
      <c r="F95" s="4"/>
      <c r="G95" s="4"/>
      <c r="H95" s="28" t="s">
        <v>163</v>
      </c>
      <c r="I95" s="6">
        <v>2.2400000000000002</v>
      </c>
      <c r="J95" s="6">
        <v>70.05</v>
      </c>
      <c r="K95" s="4"/>
      <c r="L95" s="4"/>
    </row>
    <row r="96" spans="1:12">
      <c r="A96" s="4"/>
      <c r="B96" s="9"/>
      <c r="C96" s="4"/>
      <c r="D96" s="4"/>
      <c r="E96" s="4"/>
      <c r="F96" s="4"/>
      <c r="G96" s="4"/>
      <c r="H96" s="28" t="s">
        <v>164</v>
      </c>
      <c r="I96" s="6">
        <v>2.2400000000000002</v>
      </c>
      <c r="J96" s="6">
        <v>46.56</v>
      </c>
      <c r="K96" s="4"/>
      <c r="L96" s="4"/>
    </row>
    <row r="97" spans="1:12">
      <c r="A97" s="4"/>
      <c r="B97" s="9"/>
      <c r="C97" s="4"/>
      <c r="D97" s="4"/>
      <c r="E97" s="4"/>
      <c r="F97" s="4"/>
      <c r="G97" s="4"/>
      <c r="H97" s="28" t="s">
        <v>165</v>
      </c>
      <c r="I97" s="6">
        <v>2.2400000000000002</v>
      </c>
      <c r="J97" s="6">
        <v>78.900000000000006</v>
      </c>
      <c r="K97" s="4"/>
      <c r="L97" s="4"/>
    </row>
    <row r="98" spans="1:12">
      <c r="A98" s="4"/>
      <c r="B98" s="9"/>
      <c r="C98" s="4"/>
      <c r="D98" s="4"/>
      <c r="E98" s="4"/>
      <c r="F98" s="4"/>
      <c r="G98" s="4"/>
      <c r="H98" s="28" t="s">
        <v>166</v>
      </c>
      <c r="I98" s="6">
        <v>2.25</v>
      </c>
      <c r="J98" s="6">
        <v>65.709999999999994</v>
      </c>
      <c r="K98" s="4"/>
      <c r="L98" s="4"/>
    </row>
    <row r="99" spans="1:12">
      <c r="A99" s="4"/>
      <c r="B99" s="9"/>
      <c r="C99" s="4"/>
      <c r="D99" s="4"/>
      <c r="E99" s="4"/>
      <c r="F99" s="4"/>
      <c r="G99" s="4"/>
      <c r="H99" s="28" t="s">
        <v>167</v>
      </c>
      <c r="I99" s="6">
        <v>2.25</v>
      </c>
      <c r="J99" s="6">
        <v>70.790000000000006</v>
      </c>
      <c r="K99" s="4"/>
      <c r="L99" s="4"/>
    </row>
    <row r="100" spans="1:12">
      <c r="A100" s="4"/>
      <c r="B100" s="9"/>
      <c r="C100" s="4"/>
      <c r="D100" s="4"/>
      <c r="E100" s="4"/>
      <c r="F100" s="4"/>
      <c r="G100" s="4"/>
      <c r="H100" s="28" t="s">
        <v>168</v>
      </c>
      <c r="I100" s="6">
        <v>2.2799999999999998</v>
      </c>
      <c r="J100" s="6">
        <v>63.81</v>
      </c>
      <c r="K100" s="4"/>
      <c r="L100" s="4"/>
    </row>
    <row r="101" spans="1:12">
      <c r="A101" s="4"/>
      <c r="B101" s="9"/>
      <c r="C101" s="4"/>
      <c r="D101" s="4"/>
      <c r="E101" s="4"/>
      <c r="F101" s="4"/>
      <c r="G101" s="4"/>
      <c r="H101" s="28" t="s">
        <v>169</v>
      </c>
      <c r="I101" s="6">
        <v>2.2799999999999998</v>
      </c>
      <c r="J101" s="6">
        <v>71.31</v>
      </c>
      <c r="K101" s="4"/>
      <c r="L101" s="4"/>
    </row>
    <row r="102" spans="1:12">
      <c r="A102" s="4"/>
      <c r="B102" s="9"/>
      <c r="C102" s="4"/>
      <c r="D102" s="4"/>
      <c r="E102" s="4"/>
      <c r="F102" s="4"/>
      <c r="G102" s="4"/>
      <c r="H102" s="28" t="s">
        <v>170</v>
      </c>
      <c r="I102" s="6">
        <v>2.2799999999999998</v>
      </c>
      <c r="J102" s="6">
        <v>75.48</v>
      </c>
      <c r="K102" s="4"/>
      <c r="L102" s="4"/>
    </row>
    <row r="103" spans="1:12">
      <c r="A103" s="4"/>
      <c r="B103" s="9"/>
      <c r="C103" s="4"/>
      <c r="D103" s="4"/>
      <c r="E103" s="4"/>
      <c r="F103" s="4"/>
      <c r="G103" s="4"/>
      <c r="H103" s="28" t="s">
        <v>171</v>
      </c>
      <c r="I103" s="6">
        <v>2.29</v>
      </c>
      <c r="J103" s="6">
        <v>73.08</v>
      </c>
      <c r="K103" s="4"/>
      <c r="L103" s="4"/>
    </row>
    <row r="104" spans="1:12">
      <c r="A104" s="4"/>
      <c r="B104" s="9"/>
      <c r="C104" s="4"/>
      <c r="D104" s="4"/>
      <c r="E104" s="4"/>
      <c r="F104" s="4"/>
      <c r="G104" s="4"/>
      <c r="H104" s="28" t="s">
        <v>172</v>
      </c>
      <c r="I104" s="6">
        <v>2.34</v>
      </c>
      <c r="J104" s="6">
        <v>63.16</v>
      </c>
      <c r="K104" s="4"/>
      <c r="L104" s="4"/>
    </row>
    <row r="105" spans="1:12">
      <c r="A105" s="4"/>
      <c r="B105" s="9"/>
      <c r="C105" s="4"/>
      <c r="D105" s="4"/>
      <c r="E105" s="4"/>
      <c r="F105" s="4"/>
      <c r="G105" s="4"/>
      <c r="H105" s="28" t="s">
        <v>173</v>
      </c>
      <c r="I105" s="6">
        <v>2.35</v>
      </c>
      <c r="J105" s="6">
        <v>75.87</v>
      </c>
      <c r="K105" s="4"/>
      <c r="L105" s="4"/>
    </row>
    <row r="106" spans="1:12">
      <c r="A106" s="4"/>
      <c r="B106" s="9"/>
      <c r="C106" s="4"/>
      <c r="D106" s="4"/>
      <c r="E106" s="4"/>
      <c r="F106" s="4"/>
      <c r="G106" s="4"/>
      <c r="H106" s="28" t="s">
        <v>174</v>
      </c>
      <c r="I106" s="6">
        <v>2.36</v>
      </c>
      <c r="J106" s="6">
        <v>73.81</v>
      </c>
      <c r="K106" s="4"/>
      <c r="L106" s="4"/>
    </row>
    <row r="107" spans="1:12">
      <c r="A107" s="4"/>
      <c r="B107" s="9"/>
      <c r="C107" s="4"/>
      <c r="D107" s="4"/>
      <c r="E107" s="4"/>
      <c r="F107" s="4"/>
      <c r="G107" s="4"/>
      <c r="H107" s="28" t="s">
        <v>175</v>
      </c>
      <c r="I107" s="6">
        <v>2.37</v>
      </c>
      <c r="J107" s="6">
        <v>71.569999999999993</v>
      </c>
      <c r="K107" s="4"/>
      <c r="L107" s="4"/>
    </row>
    <row r="108" spans="1:12">
      <c r="A108" s="4"/>
      <c r="B108" s="9"/>
      <c r="C108" s="4"/>
      <c r="D108" s="4"/>
      <c r="E108" s="4"/>
      <c r="F108" s="4"/>
      <c r="G108" s="4"/>
      <c r="H108" s="28" t="s">
        <v>176</v>
      </c>
      <c r="I108" s="6">
        <v>2.37</v>
      </c>
      <c r="J108" s="6">
        <v>74.3</v>
      </c>
      <c r="K108" s="4"/>
      <c r="L108" s="4"/>
    </row>
    <row r="109" spans="1:12">
      <c r="A109" s="4"/>
      <c r="B109" s="9"/>
      <c r="C109" s="4"/>
      <c r="D109" s="4"/>
      <c r="E109" s="4"/>
      <c r="F109" s="4"/>
      <c r="G109" s="4"/>
      <c r="H109" s="28" t="s">
        <v>177</v>
      </c>
      <c r="I109" s="6">
        <v>2.38</v>
      </c>
      <c r="J109" s="6">
        <v>76.430000000000007</v>
      </c>
      <c r="K109" s="4"/>
      <c r="L109" s="4"/>
    </row>
    <row r="110" spans="1:12">
      <c r="A110" s="4"/>
      <c r="B110" s="9"/>
      <c r="C110" s="4"/>
      <c r="D110" s="4"/>
      <c r="E110" s="4"/>
      <c r="F110" s="4"/>
      <c r="G110" s="4"/>
      <c r="H110" s="28" t="s">
        <v>178</v>
      </c>
      <c r="I110" s="6">
        <v>2.39</v>
      </c>
      <c r="J110" s="6">
        <v>73.52</v>
      </c>
      <c r="K110" s="4"/>
      <c r="L110" s="4"/>
    </row>
    <row r="111" spans="1:12">
      <c r="A111" s="4"/>
      <c r="B111" s="9"/>
      <c r="C111" s="4"/>
      <c r="D111" s="4"/>
      <c r="E111" s="4"/>
      <c r="F111" s="4"/>
      <c r="G111" s="4"/>
      <c r="H111" s="28" t="s">
        <v>179</v>
      </c>
      <c r="I111" s="6">
        <v>2.4</v>
      </c>
      <c r="J111" s="6">
        <v>69.23</v>
      </c>
      <c r="K111" s="4"/>
      <c r="L111" s="4"/>
    </row>
    <row r="112" spans="1:12">
      <c r="A112" s="4"/>
      <c r="B112" s="9"/>
      <c r="C112" s="4"/>
      <c r="D112" s="4"/>
      <c r="E112" s="4"/>
      <c r="F112" s="4"/>
      <c r="G112" s="4"/>
      <c r="H112" s="28" t="s">
        <v>180</v>
      </c>
      <c r="I112" s="6">
        <v>2.4300000000000002</v>
      </c>
      <c r="J112" s="6">
        <v>69</v>
      </c>
      <c r="K112" s="4"/>
      <c r="L112" s="4"/>
    </row>
    <row r="113" spans="1:12">
      <c r="A113" s="4"/>
      <c r="B113" s="9"/>
      <c r="C113" s="4"/>
      <c r="D113" s="4"/>
      <c r="E113" s="4"/>
      <c r="F113" s="4"/>
      <c r="G113" s="4"/>
      <c r="H113" s="28" t="s">
        <v>181</v>
      </c>
      <c r="I113" s="6">
        <v>2.4500000000000002</v>
      </c>
      <c r="J113" s="6">
        <v>64.52</v>
      </c>
      <c r="K113" s="4"/>
      <c r="L113" s="4"/>
    </row>
    <row r="114" spans="1:12">
      <c r="A114" s="4"/>
      <c r="B114" s="9"/>
      <c r="C114" s="4"/>
      <c r="D114" s="4"/>
      <c r="E114" s="4"/>
      <c r="F114" s="4"/>
      <c r="G114" s="4"/>
      <c r="H114" s="28" t="s">
        <v>182</v>
      </c>
      <c r="I114" s="6">
        <v>2.4700000000000002</v>
      </c>
      <c r="J114" s="6">
        <v>69.5</v>
      </c>
      <c r="K114" s="4"/>
      <c r="L114" s="4"/>
    </row>
    <row r="115" spans="1:12">
      <c r="A115" s="4"/>
      <c r="B115" s="9"/>
      <c r="C115" s="4"/>
      <c r="D115" s="4"/>
      <c r="E115" s="4"/>
      <c r="F115" s="4"/>
      <c r="G115" s="4"/>
      <c r="H115" s="28" t="s">
        <v>183</v>
      </c>
      <c r="I115" s="6">
        <v>2.5</v>
      </c>
      <c r="J115" s="6">
        <v>79.02</v>
      </c>
      <c r="K115" s="4"/>
      <c r="L115" s="4"/>
    </row>
    <row r="116" spans="1:12">
      <c r="A116" s="4"/>
      <c r="B116" s="9"/>
      <c r="C116" s="4"/>
      <c r="D116" s="4"/>
      <c r="E116" s="4"/>
      <c r="F116" s="4"/>
      <c r="G116" s="4"/>
      <c r="H116" s="28" t="s">
        <v>184</v>
      </c>
      <c r="I116" s="6">
        <v>2.5</v>
      </c>
      <c r="J116" s="6">
        <v>68.94</v>
      </c>
      <c r="K116" s="4"/>
      <c r="L116" s="4"/>
    </row>
    <row r="117" spans="1:12">
      <c r="A117" s="4"/>
      <c r="B117" s="9"/>
      <c r="C117" s="4"/>
      <c r="D117" s="4"/>
      <c r="E117" s="4"/>
      <c r="F117" s="4"/>
      <c r="G117" s="4"/>
      <c r="H117" s="28" t="s">
        <v>185</v>
      </c>
      <c r="I117" s="6">
        <v>2.5299999999999998</v>
      </c>
      <c r="J117" s="6">
        <v>72.3</v>
      </c>
      <c r="K117" s="4"/>
      <c r="L117" s="4"/>
    </row>
    <row r="118" spans="1:12">
      <c r="A118" s="4"/>
      <c r="B118" s="9"/>
      <c r="C118" s="4"/>
      <c r="D118" s="4"/>
      <c r="E118" s="4"/>
      <c r="F118" s="4"/>
      <c r="G118" s="4"/>
      <c r="H118" s="28" t="s">
        <v>186</v>
      </c>
      <c r="I118" s="6">
        <v>2.5299999999999998</v>
      </c>
      <c r="J118" s="6">
        <v>72.319999999999993</v>
      </c>
      <c r="K118" s="4"/>
      <c r="L118" s="4"/>
    </row>
    <row r="119" spans="1:12">
      <c r="A119" s="4"/>
      <c r="B119" s="9"/>
      <c r="C119" s="4"/>
      <c r="D119" s="4"/>
      <c r="E119" s="4"/>
      <c r="F119" s="4"/>
      <c r="G119" s="4"/>
      <c r="H119" s="28" t="s">
        <v>187</v>
      </c>
      <c r="I119" s="6">
        <v>2.5299999999999998</v>
      </c>
      <c r="J119" s="6">
        <v>73.430000000000007</v>
      </c>
      <c r="K119" s="4"/>
      <c r="L119" s="4"/>
    </row>
    <row r="120" spans="1:12">
      <c r="A120" s="4"/>
      <c r="B120" s="9"/>
      <c r="C120" s="4"/>
      <c r="D120" s="4"/>
      <c r="E120" s="4"/>
      <c r="F120" s="4"/>
      <c r="G120" s="4"/>
      <c r="H120" s="28" t="s">
        <v>188</v>
      </c>
      <c r="I120" s="6">
        <v>2.5499999999999998</v>
      </c>
      <c r="J120" s="6">
        <v>70.540000000000006</v>
      </c>
      <c r="K120" s="4"/>
      <c r="L120" s="4"/>
    </row>
    <row r="121" spans="1:12">
      <c r="A121" s="4"/>
      <c r="B121" s="9"/>
      <c r="C121" s="4"/>
      <c r="D121" s="4"/>
      <c r="E121" s="4"/>
      <c r="F121" s="4"/>
      <c r="G121" s="4"/>
      <c r="H121" s="28" t="s">
        <v>189</v>
      </c>
      <c r="I121" s="6">
        <v>2.61</v>
      </c>
      <c r="J121" s="6">
        <v>71.14</v>
      </c>
      <c r="K121" s="4"/>
      <c r="L121" s="4"/>
    </row>
    <row r="122" spans="1:12">
      <c r="A122" s="4"/>
      <c r="B122" s="9"/>
      <c r="C122" s="4"/>
      <c r="D122" s="4"/>
      <c r="E122" s="4"/>
      <c r="F122" s="4"/>
      <c r="G122" s="4"/>
      <c r="H122" s="28" t="s">
        <v>190</v>
      </c>
      <c r="I122" s="6">
        <v>2.71</v>
      </c>
      <c r="J122" s="6">
        <v>73.72</v>
      </c>
      <c r="K122" s="4"/>
      <c r="L122" s="4"/>
    </row>
    <row r="123" spans="1:12">
      <c r="A123" s="4"/>
      <c r="B123" s="9"/>
      <c r="C123" s="4"/>
      <c r="D123" s="4"/>
      <c r="E123" s="4"/>
      <c r="F123" s="4"/>
      <c r="G123" s="4"/>
      <c r="H123" s="28" t="s">
        <v>191</v>
      </c>
      <c r="I123" s="6">
        <v>2.81</v>
      </c>
      <c r="J123" s="6">
        <v>68.88</v>
      </c>
      <c r="K123" s="4"/>
      <c r="L123" s="4"/>
    </row>
    <row r="124" spans="1:12">
      <c r="A124" s="4"/>
      <c r="B124" s="9"/>
      <c r="C124" s="4"/>
      <c r="D124" s="4"/>
      <c r="E124" s="4"/>
      <c r="F124" s="4"/>
      <c r="G124" s="4"/>
      <c r="H124" s="28" t="s">
        <v>192</v>
      </c>
      <c r="I124" s="6">
        <v>2.81</v>
      </c>
      <c r="J124" s="6">
        <v>70.88</v>
      </c>
      <c r="K124" s="4"/>
      <c r="L124" s="4"/>
    </row>
    <row r="125" spans="1:12">
      <c r="A125" s="4"/>
      <c r="B125" s="9"/>
      <c r="C125" s="4"/>
      <c r="D125" s="4"/>
      <c r="E125" s="4"/>
      <c r="F125" s="4"/>
      <c r="G125" s="4"/>
      <c r="H125" s="28" t="s">
        <v>193</v>
      </c>
      <c r="I125" s="6">
        <v>2.89</v>
      </c>
      <c r="J125" s="6">
        <v>70.040000000000006</v>
      </c>
      <c r="K125" s="4"/>
      <c r="L125" s="4"/>
    </row>
    <row r="126" spans="1:12">
      <c r="A126" s="4"/>
      <c r="B126" s="9"/>
      <c r="C126" s="4"/>
      <c r="D126" s="4"/>
      <c r="E126" s="4"/>
      <c r="F126" s="4"/>
      <c r="G126" s="4"/>
      <c r="H126" s="28" t="s">
        <v>194</v>
      </c>
      <c r="I126" s="6">
        <v>2.91</v>
      </c>
      <c r="J126" s="6">
        <v>63.62</v>
      </c>
      <c r="K126" s="4"/>
      <c r="L126" s="4"/>
    </row>
    <row r="127" spans="1:12">
      <c r="A127" s="4"/>
      <c r="B127" s="9"/>
      <c r="C127" s="4"/>
      <c r="D127" s="4"/>
      <c r="E127" s="4"/>
      <c r="F127" s="4"/>
      <c r="G127" s="4"/>
      <c r="H127" s="28" t="s">
        <v>195</v>
      </c>
      <c r="I127" s="6">
        <v>2.92</v>
      </c>
      <c r="J127" s="6">
        <v>67.959999999999994</v>
      </c>
      <c r="K127" s="4"/>
      <c r="L127" s="4"/>
    </row>
    <row r="128" spans="1:12">
      <c r="A128" s="4"/>
      <c r="B128" s="9"/>
      <c r="C128" s="4"/>
      <c r="D128" s="4"/>
      <c r="E128" s="4"/>
      <c r="F128" s="4"/>
      <c r="G128" s="4"/>
      <c r="H128" s="28" t="s">
        <v>196</v>
      </c>
      <c r="I128" s="6">
        <v>2.98</v>
      </c>
      <c r="J128" s="6">
        <v>61.71</v>
      </c>
      <c r="K128" s="4"/>
      <c r="L128" s="4"/>
    </row>
    <row r="129" spans="1:12">
      <c r="A129" s="4"/>
      <c r="B129" s="9"/>
      <c r="C129" s="4"/>
      <c r="D129" s="4"/>
      <c r="E129" s="4"/>
      <c r="F129" s="4"/>
      <c r="G129" s="4"/>
      <c r="H129" s="28" t="s">
        <v>197</v>
      </c>
      <c r="I129" s="6">
        <v>2.99</v>
      </c>
      <c r="J129" s="6">
        <v>71.89</v>
      </c>
      <c r="K129" s="4"/>
      <c r="L129" s="4"/>
    </row>
    <row r="130" spans="1:12">
      <c r="A130" s="4"/>
      <c r="B130" s="9"/>
      <c r="C130" s="4"/>
      <c r="D130" s="4"/>
      <c r="E130" s="4"/>
      <c r="F130" s="4"/>
      <c r="G130" s="4"/>
      <c r="H130" s="28" t="s">
        <v>198</v>
      </c>
      <c r="I130" s="6">
        <v>3</v>
      </c>
      <c r="J130" s="6">
        <v>77.88</v>
      </c>
      <c r="K130" s="4"/>
      <c r="L130" s="4"/>
    </row>
    <row r="131" spans="1:12">
      <c r="A131" s="4"/>
      <c r="B131" s="9"/>
      <c r="C131" s="4"/>
      <c r="D131" s="4"/>
      <c r="E131" s="4"/>
      <c r="F131" s="4"/>
      <c r="G131" s="4"/>
      <c r="H131" s="28" t="s">
        <v>199</v>
      </c>
      <c r="I131" s="6">
        <v>3</v>
      </c>
      <c r="J131" s="6">
        <v>69.680000000000007</v>
      </c>
      <c r="K131" s="4"/>
      <c r="L131" s="4"/>
    </row>
    <row r="132" spans="1:12">
      <c r="A132" s="4"/>
      <c r="B132" s="9"/>
      <c r="C132" s="4"/>
      <c r="D132" s="4"/>
      <c r="E132" s="4"/>
      <c r="F132" s="4"/>
      <c r="G132" s="4"/>
      <c r="H132" s="28" t="s">
        <v>200</v>
      </c>
      <c r="I132" s="6">
        <v>3</v>
      </c>
      <c r="J132" s="6">
        <v>64</v>
      </c>
      <c r="K132" s="4"/>
      <c r="L132" s="4"/>
    </row>
    <row r="133" spans="1:12">
      <c r="A133" s="4"/>
      <c r="B133" s="9"/>
      <c r="C133" s="4"/>
      <c r="D133" s="4"/>
      <c r="E133" s="4"/>
      <c r="F133" s="4"/>
      <c r="G133" s="4"/>
      <c r="H133" s="28" t="s">
        <v>201</v>
      </c>
      <c r="I133" s="6">
        <v>3</v>
      </c>
      <c r="J133" s="6">
        <v>68.88</v>
      </c>
      <c r="K133" s="4"/>
      <c r="L133" s="4"/>
    </row>
    <row r="134" spans="1:12">
      <c r="A134" s="4"/>
      <c r="B134" s="9"/>
      <c r="C134" s="4"/>
      <c r="D134" s="4"/>
      <c r="E134" s="4"/>
      <c r="F134" s="4"/>
      <c r="G134" s="4"/>
      <c r="H134" s="28" t="s">
        <v>202</v>
      </c>
      <c r="I134" s="6">
        <v>3.02</v>
      </c>
      <c r="J134" s="6">
        <v>73.14</v>
      </c>
      <c r="K134" s="4"/>
      <c r="L134" s="4"/>
    </row>
    <row r="135" spans="1:12">
      <c r="A135" s="4"/>
      <c r="B135" s="9"/>
      <c r="C135" s="4"/>
      <c r="D135" s="4"/>
      <c r="E135" s="4"/>
      <c r="F135" s="4"/>
      <c r="G135" s="4"/>
      <c r="H135" s="28" t="s">
        <v>203</v>
      </c>
      <c r="I135" s="6">
        <v>3.02</v>
      </c>
      <c r="J135" s="6">
        <v>70.41</v>
      </c>
      <c r="K135" s="4"/>
      <c r="L135" s="4"/>
    </row>
    <row r="136" spans="1:12">
      <c r="A136" s="4"/>
      <c r="B136" s="9"/>
      <c r="C136" s="4"/>
      <c r="D136" s="4"/>
      <c r="E136" s="4"/>
      <c r="F136" s="4"/>
      <c r="G136" s="4"/>
      <c r="H136" s="28" t="s">
        <v>204</v>
      </c>
      <c r="I136" s="6">
        <v>3.05</v>
      </c>
      <c r="J136" s="6">
        <v>67.319999999999993</v>
      </c>
      <c r="K136" s="4"/>
      <c r="L136" s="4"/>
    </row>
    <row r="137" spans="1:12">
      <c r="A137" s="4"/>
      <c r="B137" s="9"/>
      <c r="C137" s="4"/>
      <c r="D137" s="4"/>
      <c r="E137" s="4"/>
      <c r="F137" s="4"/>
      <c r="G137" s="4"/>
      <c r="H137" s="28" t="s">
        <v>205</v>
      </c>
      <c r="I137" s="6">
        <v>3.08</v>
      </c>
      <c r="J137" s="6">
        <v>76.650000000000006</v>
      </c>
      <c r="K137" s="4"/>
      <c r="L137" s="4"/>
    </row>
    <row r="138" spans="1:12">
      <c r="A138" s="4"/>
      <c r="B138" s="9"/>
      <c r="C138" s="4"/>
      <c r="D138" s="4"/>
      <c r="E138" s="4"/>
      <c r="F138" s="4"/>
      <c r="G138" s="4"/>
      <c r="H138" s="28" t="s">
        <v>206</v>
      </c>
      <c r="I138" s="6">
        <v>3.09</v>
      </c>
      <c r="J138" s="6">
        <v>76.69</v>
      </c>
      <c r="K138" s="4"/>
      <c r="L138" s="4"/>
    </row>
    <row r="139" spans="1:12">
      <c r="A139" s="4"/>
      <c r="B139" s="9"/>
      <c r="C139" s="4"/>
      <c r="D139" s="4"/>
      <c r="E139" s="4"/>
      <c r="F139" s="4"/>
      <c r="G139" s="4"/>
      <c r="H139" s="28" t="s">
        <v>207</v>
      </c>
      <c r="I139" s="6">
        <v>3.09</v>
      </c>
      <c r="J139" s="6">
        <v>74.75</v>
      </c>
      <c r="K139" s="4"/>
      <c r="L139" s="4"/>
    </row>
    <row r="140" spans="1:12">
      <c r="A140" s="4"/>
      <c r="B140" s="9"/>
      <c r="C140" s="4"/>
      <c r="D140" s="4"/>
      <c r="E140" s="4"/>
      <c r="F140" s="4"/>
      <c r="G140" s="4"/>
      <c r="H140" s="28" t="s">
        <v>208</v>
      </c>
      <c r="I140" s="6">
        <v>3.12</v>
      </c>
      <c r="J140" s="6">
        <v>63.66</v>
      </c>
      <c r="K140" s="4"/>
      <c r="L140" s="4"/>
    </row>
    <row r="141" spans="1:12">
      <c r="A141" s="4"/>
      <c r="B141" s="9"/>
      <c r="C141" s="4"/>
      <c r="D141" s="4"/>
      <c r="E141" s="4"/>
      <c r="F141" s="4"/>
      <c r="G141" s="4"/>
      <c r="H141" s="28" t="s">
        <v>209</v>
      </c>
      <c r="I141" s="6">
        <v>3.13</v>
      </c>
      <c r="J141" s="6">
        <v>71.67</v>
      </c>
      <c r="K141" s="4"/>
      <c r="L141" s="4"/>
    </row>
    <row r="142" spans="1:12">
      <c r="A142" s="4"/>
      <c r="B142" s="9"/>
      <c r="C142" s="4"/>
      <c r="D142" s="4"/>
      <c r="E142" s="4"/>
      <c r="F142" s="4"/>
      <c r="G142" s="4"/>
      <c r="H142" s="28" t="s">
        <v>210</v>
      </c>
      <c r="I142" s="6">
        <v>3.15</v>
      </c>
      <c r="J142" s="6">
        <v>74</v>
      </c>
      <c r="K142" s="4"/>
      <c r="L142" s="4"/>
    </row>
    <row r="143" spans="1:12">
      <c r="A143" s="4"/>
      <c r="B143" s="9"/>
      <c r="C143" s="4"/>
      <c r="D143" s="4"/>
      <c r="E143" s="4"/>
      <c r="F143" s="4"/>
      <c r="G143" s="4"/>
      <c r="H143" s="28" t="s">
        <v>211</v>
      </c>
      <c r="I143" s="6">
        <v>3.17</v>
      </c>
      <c r="J143" s="6">
        <v>61.33</v>
      </c>
      <c r="K143" s="4"/>
      <c r="L143" s="4"/>
    </row>
    <row r="144" spans="1:12">
      <c r="A144" s="4"/>
      <c r="B144" s="9"/>
      <c r="C144" s="4"/>
      <c r="D144" s="4"/>
      <c r="E144" s="4"/>
      <c r="F144" s="4"/>
      <c r="G144" s="4"/>
      <c r="H144" s="28" t="s">
        <v>212</v>
      </c>
      <c r="I144" s="6">
        <v>3.21</v>
      </c>
      <c r="J144" s="6">
        <v>70.11</v>
      </c>
      <c r="K144" s="4"/>
      <c r="L144" s="4"/>
    </row>
    <row r="145" spans="1:12">
      <c r="A145" s="4"/>
      <c r="B145" s="9"/>
      <c r="C145" s="4"/>
      <c r="D145" s="4"/>
      <c r="E145" s="4"/>
      <c r="F145" s="4"/>
      <c r="G145" s="4"/>
      <c r="H145" s="28" t="s">
        <v>213</v>
      </c>
      <c r="I145" s="6">
        <v>3.23</v>
      </c>
      <c r="J145" s="6">
        <v>64.78</v>
      </c>
      <c r="K145" s="4"/>
      <c r="L145" s="4"/>
    </row>
    <row r="146" spans="1:12">
      <c r="A146" s="4"/>
      <c r="B146" s="9"/>
      <c r="C146" s="4"/>
      <c r="D146" s="4"/>
      <c r="E146" s="4"/>
      <c r="F146" s="4"/>
      <c r="G146" s="4"/>
      <c r="H146" s="28" t="s">
        <v>214</v>
      </c>
      <c r="I146" s="6">
        <v>3.25</v>
      </c>
      <c r="J146" s="6">
        <v>70.62</v>
      </c>
      <c r="K146" s="4"/>
      <c r="L146" s="4"/>
    </row>
    <row r="147" spans="1:12">
      <c r="A147" s="4"/>
      <c r="B147" s="9"/>
      <c r="C147" s="4"/>
      <c r="D147" s="4"/>
      <c r="E147" s="4"/>
      <c r="F147" s="4"/>
      <c r="G147" s="4"/>
      <c r="H147" s="28" t="s">
        <v>215</v>
      </c>
      <c r="I147" s="6">
        <v>3.27</v>
      </c>
      <c r="J147" s="6">
        <v>32.26</v>
      </c>
      <c r="K147" s="4"/>
      <c r="L147" s="4"/>
    </row>
    <row r="148" spans="1:12">
      <c r="A148" s="4"/>
      <c r="B148" s="9"/>
      <c r="C148" s="4"/>
      <c r="D148" s="4"/>
      <c r="E148" s="4"/>
      <c r="F148" s="4"/>
      <c r="G148" s="4"/>
      <c r="H148" s="28" t="s">
        <v>216</v>
      </c>
      <c r="I148" s="6">
        <v>3.29</v>
      </c>
      <c r="J148" s="6">
        <v>69.290000000000006</v>
      </c>
      <c r="K148" s="4"/>
      <c r="L148" s="4"/>
    </row>
    <row r="149" spans="1:12">
      <c r="A149" s="4"/>
      <c r="B149" s="9"/>
      <c r="C149" s="4"/>
      <c r="D149" s="4"/>
      <c r="E149" s="4"/>
      <c r="F149" s="4"/>
      <c r="G149" s="4"/>
      <c r="H149" s="28" t="s">
        <v>217</v>
      </c>
      <c r="I149" s="6">
        <v>3.3</v>
      </c>
      <c r="J149" s="6">
        <v>75.75</v>
      </c>
      <c r="K149" s="4"/>
      <c r="L149" s="4"/>
    </row>
    <row r="150" spans="1:12">
      <c r="A150" s="4"/>
      <c r="B150" s="9"/>
      <c r="C150" s="4"/>
      <c r="D150" s="4"/>
      <c r="E150" s="4"/>
      <c r="F150" s="4"/>
      <c r="G150" s="4"/>
      <c r="H150" s="28" t="s">
        <v>218</v>
      </c>
      <c r="I150" s="6">
        <v>3.32</v>
      </c>
      <c r="J150" s="6">
        <v>56.53</v>
      </c>
      <c r="K150" s="4"/>
      <c r="L150" s="4"/>
    </row>
    <row r="151" spans="1:12">
      <c r="A151" s="4"/>
      <c r="B151" s="9"/>
      <c r="C151" s="4"/>
      <c r="D151" s="4"/>
      <c r="E151" s="4"/>
      <c r="F151" s="4"/>
      <c r="G151" s="4"/>
      <c r="H151" s="28" t="s">
        <v>219</v>
      </c>
      <c r="I151" s="6">
        <v>3.4</v>
      </c>
      <c r="J151" s="6">
        <v>61.95</v>
      </c>
      <c r="K151" s="4"/>
      <c r="L151" s="4"/>
    </row>
    <row r="152" spans="1:12">
      <c r="A152" s="4"/>
      <c r="B152" s="9"/>
      <c r="C152" s="4"/>
      <c r="D152" s="4"/>
      <c r="E152" s="4"/>
      <c r="F152" s="4"/>
      <c r="G152" s="4"/>
      <c r="H152" s="28" t="s">
        <v>220</v>
      </c>
      <c r="I152" s="6">
        <v>3.47</v>
      </c>
      <c r="J152" s="6">
        <v>45.22</v>
      </c>
      <c r="K152" s="4"/>
      <c r="L152" s="4"/>
    </row>
    <row r="153" spans="1:12">
      <c r="A153" s="4"/>
      <c r="B153" s="9"/>
      <c r="C153" s="4"/>
      <c r="D153" s="4"/>
      <c r="E153" s="4"/>
      <c r="F153" s="4"/>
      <c r="G153" s="4"/>
      <c r="H153" s="28" t="s">
        <v>221</v>
      </c>
      <c r="I153" s="6">
        <v>3.49</v>
      </c>
      <c r="J153" s="6">
        <v>76.069999999999993</v>
      </c>
      <c r="K153" s="4"/>
      <c r="L153" s="4"/>
    </row>
    <row r="154" spans="1:12">
      <c r="A154" s="4"/>
      <c r="B154" s="9"/>
      <c r="C154" s="4"/>
      <c r="D154" s="4"/>
      <c r="E154" s="4"/>
      <c r="F154" s="4"/>
      <c r="G154" s="4"/>
      <c r="H154" s="28" t="s">
        <v>222</v>
      </c>
      <c r="I154" s="6">
        <v>3.5</v>
      </c>
      <c r="J154" s="6">
        <v>69.13</v>
      </c>
      <c r="K154" s="4"/>
      <c r="L154" s="4"/>
    </row>
    <row r="155" spans="1:12">
      <c r="A155" s="4"/>
      <c r="B155" s="9"/>
      <c r="C155" s="4"/>
      <c r="D155" s="4"/>
      <c r="E155" s="4"/>
      <c r="F155" s="4"/>
      <c r="G155" s="4"/>
      <c r="H155" s="28" t="s">
        <v>223</v>
      </c>
      <c r="I155" s="6">
        <v>3.5</v>
      </c>
      <c r="J155" s="6">
        <v>61.19</v>
      </c>
      <c r="K155" s="4"/>
      <c r="L155" s="4"/>
    </row>
    <row r="156" spans="1:12">
      <c r="A156" s="4"/>
      <c r="B156" s="9"/>
      <c r="C156" s="4"/>
      <c r="D156" s="4"/>
      <c r="E156" s="4"/>
      <c r="F156" s="4"/>
      <c r="G156" s="4"/>
      <c r="H156" s="28" t="s">
        <v>224</v>
      </c>
      <c r="I156" s="6">
        <v>3.52</v>
      </c>
      <c r="J156" s="6">
        <v>36.94</v>
      </c>
      <c r="K156" s="4"/>
      <c r="L156" s="4"/>
    </row>
    <row r="157" spans="1:12">
      <c r="A157" s="4"/>
      <c r="B157" s="9"/>
      <c r="C157" s="4"/>
      <c r="D157" s="4"/>
      <c r="E157" s="4"/>
      <c r="F157" s="4"/>
      <c r="G157" s="4"/>
      <c r="H157" s="28" t="s">
        <v>225</v>
      </c>
      <c r="I157" s="6">
        <v>3.58</v>
      </c>
      <c r="J157" s="6">
        <v>57.92</v>
      </c>
      <c r="K157" s="4"/>
      <c r="L157" s="4"/>
    </row>
    <row r="158" spans="1:12">
      <c r="A158" s="4"/>
      <c r="B158" s="9"/>
      <c r="C158" s="4"/>
      <c r="D158" s="4"/>
      <c r="E158" s="4"/>
      <c r="F158" s="4"/>
      <c r="G158" s="4"/>
      <c r="H158" s="28" t="s">
        <v>226</v>
      </c>
      <c r="I158" s="6">
        <v>3.62</v>
      </c>
      <c r="J158" s="6">
        <v>78.27</v>
      </c>
      <c r="K158" s="4"/>
      <c r="L158" s="4"/>
    </row>
    <row r="159" spans="1:12">
      <c r="A159" s="4"/>
      <c r="B159" s="9"/>
      <c r="C159" s="4"/>
      <c r="D159" s="4"/>
      <c r="E159" s="4"/>
      <c r="F159" s="4"/>
      <c r="G159" s="4"/>
      <c r="H159" s="28" t="s">
        <v>227</v>
      </c>
      <c r="I159" s="6">
        <v>3.65</v>
      </c>
      <c r="J159" s="6">
        <v>50.02</v>
      </c>
      <c r="K159" s="4"/>
      <c r="L159" s="4"/>
    </row>
    <row r="160" spans="1:12">
      <c r="A160" s="4"/>
      <c r="B160" s="9"/>
      <c r="C160" s="4"/>
      <c r="D160" s="4"/>
      <c r="E160" s="4"/>
      <c r="F160" s="4"/>
      <c r="G160" s="4"/>
      <c r="H160" s="28" t="s">
        <v>228</v>
      </c>
      <c r="I160" s="6">
        <v>3.66</v>
      </c>
      <c r="J160" s="6">
        <v>39.01</v>
      </c>
      <c r="K160" s="4"/>
      <c r="L160" s="4"/>
    </row>
    <row r="161" spans="1:12">
      <c r="A161" s="4"/>
      <c r="B161" s="9"/>
      <c r="C161" s="4"/>
      <c r="D161" s="4"/>
      <c r="E161" s="4"/>
      <c r="F161" s="4"/>
      <c r="G161" s="4"/>
      <c r="H161" s="28" t="s">
        <v>229</v>
      </c>
      <c r="I161" s="6">
        <v>3.72</v>
      </c>
      <c r="J161" s="6">
        <v>69.39</v>
      </c>
      <c r="K161" s="4"/>
      <c r="L161" s="4"/>
    </row>
    <row r="162" spans="1:12">
      <c r="A162" s="4"/>
      <c r="B162" s="9"/>
      <c r="C162" s="4"/>
      <c r="D162" s="4"/>
      <c r="E162" s="4"/>
      <c r="F162" s="4"/>
      <c r="G162" s="4"/>
      <c r="H162" s="28" t="s">
        <v>230</v>
      </c>
      <c r="I162" s="6">
        <v>3.77</v>
      </c>
      <c r="J162" s="6">
        <v>69.83</v>
      </c>
      <c r="K162" s="4"/>
      <c r="L162" s="4"/>
    </row>
    <row r="163" spans="1:12">
      <c r="A163" s="4"/>
      <c r="B163" s="9"/>
      <c r="C163" s="4"/>
      <c r="D163" s="4"/>
      <c r="E163" s="4"/>
      <c r="F163" s="4"/>
      <c r="G163" s="4"/>
      <c r="H163" s="28" t="s">
        <v>231</v>
      </c>
      <c r="I163" s="6">
        <v>3.79</v>
      </c>
      <c r="J163" s="6">
        <v>65.2</v>
      </c>
      <c r="K163" s="4"/>
      <c r="L163" s="4"/>
    </row>
    <row r="164" spans="1:12">
      <c r="A164" s="4"/>
      <c r="B164" s="9"/>
      <c r="C164" s="4"/>
      <c r="D164" s="4"/>
      <c r="E164" s="4"/>
      <c r="F164" s="4"/>
      <c r="G164" s="4"/>
      <c r="H164" s="28" t="s">
        <v>232</v>
      </c>
      <c r="I164" s="6">
        <v>3.86</v>
      </c>
      <c r="J164" s="6">
        <v>67.36</v>
      </c>
      <c r="K164" s="4"/>
      <c r="L164" s="4"/>
    </row>
    <row r="165" spans="1:12">
      <c r="A165" s="4"/>
      <c r="B165" s="9"/>
      <c r="C165" s="4"/>
      <c r="D165" s="4"/>
      <c r="E165" s="4"/>
      <c r="F165" s="4"/>
      <c r="G165" s="4"/>
      <c r="H165" s="28" t="s">
        <v>233</v>
      </c>
      <c r="I165" s="6">
        <v>3.92</v>
      </c>
      <c r="J165" s="6">
        <v>39.47</v>
      </c>
      <c r="K165" s="4"/>
      <c r="L165" s="4"/>
    </row>
    <row r="166" spans="1:12">
      <c r="A166" s="4"/>
      <c r="B166" s="9"/>
      <c r="C166" s="4"/>
      <c r="D166" s="4"/>
      <c r="E166" s="4"/>
      <c r="F166" s="4"/>
      <c r="G166" s="4"/>
      <c r="H166" s="28" t="s">
        <v>234</v>
      </c>
      <c r="I166" s="6">
        <v>4.0199999999999996</v>
      </c>
      <c r="J166" s="6">
        <v>74.400000000000006</v>
      </c>
      <c r="K166" s="4"/>
      <c r="L166" s="4"/>
    </row>
    <row r="167" spans="1:12">
      <c r="A167" s="4"/>
      <c r="B167" s="9"/>
      <c r="C167" s="4"/>
      <c r="D167" s="4"/>
      <c r="E167" s="4"/>
      <c r="F167" s="4"/>
      <c r="G167" s="4"/>
      <c r="H167" s="28" t="s">
        <v>235</v>
      </c>
      <c r="I167" s="6">
        <v>4.07</v>
      </c>
      <c r="J167" s="6">
        <v>66.650000000000006</v>
      </c>
      <c r="K167" s="4"/>
      <c r="L167" s="4"/>
    </row>
    <row r="168" spans="1:12">
      <c r="A168" s="4"/>
      <c r="B168" s="9"/>
      <c r="C168" s="4"/>
      <c r="D168" s="4"/>
      <c r="E168" s="4"/>
      <c r="F168" s="4"/>
      <c r="G168" s="4"/>
      <c r="H168" s="28" t="s">
        <v>236</v>
      </c>
      <c r="I168" s="6">
        <v>4.0999999999999996</v>
      </c>
      <c r="J168" s="6">
        <v>62.2</v>
      </c>
      <c r="K168" s="4"/>
      <c r="L168" s="4"/>
    </row>
    <row r="169" spans="1:12">
      <c r="A169" s="4"/>
      <c r="B169" s="9"/>
      <c r="C169" s="4"/>
      <c r="D169" s="4"/>
      <c r="E169" s="4"/>
      <c r="F169" s="4"/>
      <c r="G169" s="4"/>
      <c r="H169" s="28" t="s">
        <v>237</v>
      </c>
      <c r="I169" s="6">
        <v>4.12</v>
      </c>
      <c r="J169" s="6">
        <v>69.39</v>
      </c>
      <c r="K169" s="4"/>
      <c r="L169" s="4"/>
    </row>
    <row r="170" spans="1:12">
      <c r="A170" s="4"/>
      <c r="B170" s="9"/>
      <c r="C170" s="4"/>
      <c r="D170" s="4"/>
      <c r="E170" s="4"/>
      <c r="F170" s="4"/>
      <c r="G170" s="4"/>
      <c r="H170" s="28" t="s">
        <v>238</v>
      </c>
      <c r="I170" s="6">
        <v>4.13</v>
      </c>
      <c r="J170" s="6">
        <v>64.19</v>
      </c>
      <c r="K170" s="4"/>
      <c r="L170" s="4"/>
    </row>
    <row r="171" spans="1:12">
      <c r="A171" s="4"/>
      <c r="B171" s="9"/>
      <c r="C171" s="4"/>
      <c r="D171" s="4"/>
      <c r="E171" s="4"/>
      <c r="F171" s="4"/>
      <c r="G171" s="4"/>
      <c r="H171" s="28" t="s">
        <v>239</v>
      </c>
      <c r="I171" s="6">
        <v>4.17</v>
      </c>
      <c r="J171" s="6">
        <v>64.37</v>
      </c>
      <c r="K171" s="4"/>
      <c r="L171" s="4"/>
    </row>
    <row r="172" spans="1:12">
      <c r="A172" s="4"/>
      <c r="B172" s="9"/>
      <c r="C172" s="4"/>
      <c r="D172" s="4"/>
      <c r="E172" s="4"/>
      <c r="F172" s="4"/>
      <c r="G172" s="4"/>
      <c r="H172" s="28" t="s">
        <v>240</v>
      </c>
      <c r="I172" s="6">
        <v>4.28</v>
      </c>
      <c r="J172" s="6">
        <v>60.93</v>
      </c>
      <c r="K172" s="4"/>
      <c r="L172" s="4"/>
    </row>
    <row r="173" spans="1:12">
      <c r="A173" s="4"/>
      <c r="B173" s="9"/>
      <c r="C173" s="4"/>
      <c r="D173" s="4"/>
      <c r="E173" s="4"/>
      <c r="F173" s="4"/>
      <c r="G173" s="4"/>
      <c r="H173" s="28" t="s">
        <v>241</v>
      </c>
      <c r="I173" s="6">
        <v>4.34</v>
      </c>
      <c r="J173" s="6">
        <v>72.099999999999994</v>
      </c>
      <c r="K173" s="4"/>
      <c r="L173" s="4"/>
    </row>
    <row r="174" spans="1:12">
      <c r="A174" s="4"/>
      <c r="B174" s="9"/>
      <c r="C174" s="4"/>
      <c r="D174" s="4"/>
      <c r="E174" s="4"/>
      <c r="F174" s="4"/>
      <c r="G174" s="4"/>
      <c r="H174" s="28" t="s">
        <v>242</v>
      </c>
      <c r="I174" s="6">
        <v>4.3899999999999997</v>
      </c>
      <c r="J174" s="6">
        <v>59</v>
      </c>
      <c r="K174" s="4"/>
      <c r="L174" s="4"/>
    </row>
    <row r="175" spans="1:12">
      <c r="A175" s="4"/>
      <c r="B175" s="9"/>
      <c r="C175" s="4"/>
      <c r="D175" s="4"/>
      <c r="E175" s="4"/>
      <c r="F175" s="4"/>
      <c r="G175" s="4"/>
      <c r="H175" s="28" t="s">
        <v>243</v>
      </c>
      <c r="I175" s="6">
        <v>4.5199999999999996</v>
      </c>
      <c r="J175" s="6">
        <v>67.81</v>
      </c>
      <c r="K175" s="4"/>
      <c r="L175" s="4"/>
    </row>
    <row r="176" spans="1:12">
      <c r="A176" s="4"/>
      <c r="B176" s="9"/>
      <c r="C176" s="4"/>
      <c r="D176" s="4"/>
      <c r="E176" s="4"/>
      <c r="F176" s="4"/>
      <c r="G176" s="4"/>
      <c r="H176" s="28" t="s">
        <v>244</v>
      </c>
      <c r="I176" s="6">
        <v>4.63</v>
      </c>
      <c r="J176" s="6">
        <v>48.05</v>
      </c>
      <c r="K176" s="4"/>
      <c r="L176" s="4"/>
    </row>
    <row r="177" spans="1:12">
      <c r="A177" s="4"/>
      <c r="B177" s="9"/>
      <c r="C177" s="4"/>
      <c r="D177" s="4"/>
      <c r="E177" s="4"/>
      <c r="F177" s="4"/>
      <c r="G177" s="4"/>
      <c r="H177" s="28" t="s">
        <v>245</v>
      </c>
      <c r="I177" s="6">
        <v>4.6500000000000004</v>
      </c>
      <c r="J177" s="6">
        <v>72.680000000000007</v>
      </c>
      <c r="K177" s="4"/>
      <c r="L177" s="4"/>
    </row>
    <row r="178" spans="1:12">
      <c r="A178" s="4"/>
      <c r="B178" s="9"/>
      <c r="C178" s="4"/>
      <c r="D178" s="4"/>
      <c r="E178" s="4"/>
      <c r="F178" s="4"/>
      <c r="G178" s="4"/>
      <c r="H178" s="28" t="s">
        <v>246</v>
      </c>
      <c r="I178" s="6">
        <v>4.67</v>
      </c>
      <c r="J178" s="6">
        <v>65.23</v>
      </c>
      <c r="K178" s="4"/>
      <c r="L178" s="4"/>
    </row>
    <row r="179" spans="1:12">
      <c r="A179" s="4"/>
      <c r="B179" s="9"/>
      <c r="C179" s="4"/>
      <c r="D179" s="4"/>
      <c r="E179" s="4"/>
      <c r="F179" s="4"/>
      <c r="G179" s="4"/>
      <c r="H179" s="28" t="s">
        <v>247</v>
      </c>
      <c r="I179" s="6">
        <v>4.68</v>
      </c>
      <c r="J179" s="6">
        <v>41.71</v>
      </c>
      <c r="K179" s="4"/>
      <c r="L179" s="4"/>
    </row>
    <row r="180" spans="1:12">
      <c r="A180" s="4"/>
      <c r="B180" s="9"/>
      <c r="C180" s="4"/>
      <c r="D180" s="4"/>
      <c r="E180" s="4"/>
      <c r="F180" s="4"/>
      <c r="G180" s="4"/>
      <c r="H180" s="28" t="s">
        <v>248</v>
      </c>
      <c r="I180" s="6">
        <v>4.71</v>
      </c>
      <c r="J180" s="6">
        <v>42.77</v>
      </c>
      <c r="K180" s="4"/>
      <c r="L180" s="4"/>
    </row>
    <row r="181" spans="1:12">
      <c r="A181" s="4"/>
      <c r="B181" s="9"/>
      <c r="C181" s="4"/>
      <c r="D181" s="4"/>
      <c r="E181" s="4"/>
      <c r="F181" s="4"/>
      <c r="G181" s="4"/>
      <c r="H181" s="28" t="s">
        <v>249</v>
      </c>
      <c r="I181" s="6">
        <v>4.75</v>
      </c>
      <c r="J181" s="6">
        <v>54.75</v>
      </c>
      <c r="K181" s="4"/>
      <c r="L181" s="4"/>
    </row>
    <row r="182" spans="1:12">
      <c r="A182" s="4"/>
      <c r="B182" s="9"/>
      <c r="C182" s="4"/>
      <c r="D182" s="4"/>
      <c r="E182" s="4"/>
      <c r="F182" s="4"/>
      <c r="G182" s="4"/>
      <c r="H182" s="28" t="s">
        <v>250</v>
      </c>
      <c r="I182" s="6">
        <v>4.83</v>
      </c>
      <c r="J182" s="6">
        <v>57.12</v>
      </c>
      <c r="K182" s="4"/>
      <c r="L182" s="4"/>
    </row>
    <row r="183" spans="1:12">
      <c r="A183" s="4"/>
      <c r="B183" s="9"/>
      <c r="C183" s="4"/>
      <c r="D183" s="4"/>
      <c r="E183" s="4"/>
      <c r="F183" s="4"/>
      <c r="G183" s="4"/>
      <c r="H183" s="28" t="s">
        <v>251</v>
      </c>
      <c r="I183" s="6">
        <v>4.8600000000000003</v>
      </c>
      <c r="J183" s="6">
        <v>51.61</v>
      </c>
      <c r="K183" s="4"/>
      <c r="L183" s="4"/>
    </row>
    <row r="184" spans="1:12">
      <c r="A184" s="4"/>
      <c r="B184" s="9"/>
      <c r="C184" s="4"/>
      <c r="D184" s="4"/>
      <c r="E184" s="4"/>
      <c r="F184" s="4"/>
      <c r="G184" s="4"/>
      <c r="H184" s="28" t="s">
        <v>252</v>
      </c>
      <c r="I184" s="6">
        <v>4.87</v>
      </c>
      <c r="J184" s="6">
        <v>31.3</v>
      </c>
      <c r="K184" s="4"/>
      <c r="L184" s="4"/>
    </row>
    <row r="185" spans="1:12">
      <c r="A185" s="4"/>
      <c r="B185" s="9"/>
      <c r="C185" s="4"/>
      <c r="D185" s="4"/>
      <c r="E185" s="4"/>
      <c r="F185" s="4"/>
      <c r="G185" s="4"/>
      <c r="H185" s="28" t="s">
        <v>253</v>
      </c>
      <c r="I185" s="6">
        <v>4.93</v>
      </c>
      <c r="J185" s="6">
        <v>56.37</v>
      </c>
      <c r="K185" s="4"/>
      <c r="L185" s="4"/>
    </row>
    <row r="186" spans="1:12">
      <c r="A186" s="4"/>
      <c r="B186" s="9"/>
      <c r="C186" s="4"/>
      <c r="D186" s="4"/>
      <c r="E186" s="4"/>
      <c r="F186" s="4"/>
      <c r="G186" s="4"/>
      <c r="H186" s="28" t="s">
        <v>254</v>
      </c>
      <c r="I186" s="6">
        <v>4.9400000000000004</v>
      </c>
      <c r="J186" s="6">
        <v>54.3</v>
      </c>
      <c r="K186" s="4"/>
      <c r="L186" s="4"/>
    </row>
    <row r="187" spans="1:12">
      <c r="A187" s="4"/>
      <c r="B187" s="9"/>
      <c r="C187" s="4"/>
      <c r="D187" s="4"/>
      <c r="E187" s="4"/>
      <c r="F187" s="4"/>
      <c r="G187" s="4"/>
      <c r="H187" s="28" t="s">
        <v>255</v>
      </c>
      <c r="I187" s="6">
        <v>4.9400000000000004</v>
      </c>
      <c r="J187" s="6">
        <v>53.58</v>
      </c>
      <c r="K187" s="4"/>
      <c r="L187" s="4"/>
    </row>
    <row r="188" spans="1:12">
      <c r="A188" s="4"/>
      <c r="B188" s="9"/>
      <c r="C188" s="4"/>
      <c r="D188" s="4"/>
      <c r="E188" s="4"/>
      <c r="F188" s="4"/>
      <c r="G188" s="4"/>
      <c r="H188" s="28" t="s">
        <v>256</v>
      </c>
      <c r="I188" s="6">
        <v>4.97</v>
      </c>
      <c r="J188" s="6">
        <v>53.43</v>
      </c>
      <c r="K188" s="4"/>
      <c r="L188" s="4"/>
    </row>
    <row r="189" spans="1:12">
      <c r="A189" s="4"/>
      <c r="B189" s="9"/>
      <c r="C189" s="4"/>
      <c r="D189" s="4"/>
      <c r="E189" s="4"/>
      <c r="F189" s="4"/>
      <c r="G189" s="4"/>
      <c r="H189" s="28" t="s">
        <v>257</v>
      </c>
      <c r="I189" s="6">
        <v>5.07</v>
      </c>
      <c r="J189" s="6">
        <v>46.97</v>
      </c>
      <c r="K189" s="4"/>
      <c r="L189" s="4"/>
    </row>
    <row r="190" spans="1:12">
      <c r="A190" s="4"/>
      <c r="B190" s="9"/>
      <c r="C190" s="4"/>
      <c r="D190" s="4"/>
      <c r="E190" s="4"/>
      <c r="F190" s="4"/>
      <c r="G190" s="4"/>
      <c r="H190" s="28" t="s">
        <v>258</v>
      </c>
      <c r="I190" s="6">
        <v>5.0999999999999996</v>
      </c>
      <c r="J190" s="6">
        <v>57.73</v>
      </c>
      <c r="K190" s="4"/>
      <c r="L190" s="4"/>
    </row>
    <row r="191" spans="1:12">
      <c r="A191" s="4"/>
      <c r="B191" s="9"/>
      <c r="C191" s="4"/>
      <c r="D191" s="4"/>
      <c r="E191" s="4"/>
      <c r="F191" s="4"/>
      <c r="G191" s="4"/>
      <c r="H191" s="28" t="s">
        <v>259</v>
      </c>
      <c r="I191" s="6">
        <v>5.21</v>
      </c>
      <c r="J191" s="6">
        <v>61.18</v>
      </c>
      <c r="K191" s="4"/>
      <c r="L191" s="4"/>
    </row>
    <row r="192" spans="1:12">
      <c r="A192" s="4"/>
      <c r="B192" s="9"/>
      <c r="C192" s="4"/>
      <c r="D192" s="4"/>
      <c r="E192" s="4"/>
      <c r="F192" s="4"/>
      <c r="G192" s="4"/>
      <c r="H192" s="28" t="s">
        <v>260</v>
      </c>
      <c r="I192" s="6">
        <v>5.24</v>
      </c>
      <c r="J192" s="6">
        <v>44.56</v>
      </c>
      <c r="K192" s="4"/>
      <c r="L192" s="4"/>
    </row>
    <row r="193" spans="1:12">
      <c r="A193" s="4"/>
      <c r="B193" s="9"/>
      <c r="C193" s="4"/>
      <c r="D193" s="4"/>
      <c r="E193" s="4"/>
      <c r="F193" s="4"/>
      <c r="G193" s="4"/>
      <c r="H193" s="28" t="s">
        <v>261</v>
      </c>
      <c r="I193" s="6">
        <v>5.25</v>
      </c>
      <c r="J193" s="6">
        <v>35.25</v>
      </c>
      <c r="K193" s="4"/>
      <c r="L193" s="4"/>
    </row>
    <row r="194" spans="1:12">
      <c r="A194" s="4"/>
      <c r="B194" s="9"/>
      <c r="C194" s="4"/>
      <c r="D194" s="4"/>
      <c r="E194" s="4"/>
      <c r="F194" s="4"/>
      <c r="G194" s="4"/>
      <c r="H194" s="28" t="s">
        <v>262</v>
      </c>
      <c r="I194" s="6">
        <v>5.26</v>
      </c>
      <c r="J194" s="6">
        <v>63.3</v>
      </c>
      <c r="K194" s="4"/>
      <c r="L194" s="4"/>
    </row>
    <row r="195" spans="1:12">
      <c r="A195" s="4"/>
      <c r="B195" s="9"/>
      <c r="C195" s="4"/>
      <c r="D195" s="4"/>
      <c r="E195" s="4"/>
      <c r="F195" s="4"/>
      <c r="G195" s="4"/>
      <c r="H195" s="28" t="s">
        <v>263</v>
      </c>
      <c r="I195" s="6">
        <v>5.4</v>
      </c>
      <c r="J195" s="6">
        <v>51.01</v>
      </c>
      <c r="K195" s="4"/>
      <c r="L195" s="4"/>
    </row>
    <row r="196" spans="1:12">
      <c r="A196" s="4"/>
      <c r="B196" s="9"/>
      <c r="C196" s="4"/>
      <c r="D196" s="4"/>
      <c r="E196" s="4"/>
      <c r="F196" s="4"/>
      <c r="G196" s="4"/>
      <c r="H196" s="28" t="s">
        <v>264</v>
      </c>
      <c r="I196" s="6">
        <v>5.51</v>
      </c>
      <c r="J196" s="6">
        <v>42.65</v>
      </c>
      <c r="K196" s="4"/>
      <c r="L196" s="4"/>
    </row>
    <row r="197" spans="1:12">
      <c r="A197" s="4"/>
      <c r="B197" s="9"/>
      <c r="C197" s="4"/>
      <c r="D197" s="4"/>
      <c r="E197" s="4"/>
      <c r="F197" s="4"/>
      <c r="G197" s="4"/>
      <c r="H197" s="28" t="s">
        <v>265</v>
      </c>
      <c r="I197" s="6">
        <v>5.53</v>
      </c>
      <c r="J197" s="6">
        <v>54.38</v>
      </c>
      <c r="K197" s="4"/>
      <c r="L197" s="4"/>
    </row>
    <row r="198" spans="1:12">
      <c r="A198" s="4"/>
      <c r="B198" s="9"/>
      <c r="C198" s="4"/>
      <c r="D198" s="4"/>
      <c r="E198" s="4"/>
      <c r="F198" s="4"/>
      <c r="G198" s="4"/>
      <c r="H198" s="28" t="s">
        <v>266</v>
      </c>
      <c r="I198" s="6">
        <v>5.55</v>
      </c>
      <c r="J198" s="6">
        <v>41.24</v>
      </c>
      <c r="K198" s="4"/>
      <c r="L198" s="4"/>
    </row>
    <row r="199" spans="1:12">
      <c r="A199" s="4"/>
      <c r="B199" s="9"/>
      <c r="C199" s="4"/>
      <c r="D199" s="4"/>
      <c r="E199" s="4"/>
      <c r="F199" s="4"/>
      <c r="G199" s="4"/>
      <c r="H199" s="28" t="s">
        <v>267</v>
      </c>
      <c r="I199" s="6">
        <v>5.56</v>
      </c>
      <c r="J199" s="6">
        <v>43.13</v>
      </c>
      <c r="K199" s="4"/>
      <c r="L199" s="4"/>
    </row>
    <row r="200" spans="1:12">
      <c r="A200" s="4"/>
      <c r="B200" s="9"/>
      <c r="C200" s="4"/>
      <c r="D200" s="4"/>
      <c r="E200" s="4"/>
      <c r="F200" s="4"/>
      <c r="G200" s="4"/>
      <c r="H200" s="28" t="s">
        <v>268</v>
      </c>
      <c r="I200" s="6">
        <v>5.6</v>
      </c>
      <c r="J200" s="6">
        <v>39.33</v>
      </c>
      <c r="K200" s="4"/>
      <c r="L200" s="4"/>
    </row>
    <row r="201" spans="1:12">
      <c r="A201" s="4"/>
      <c r="B201" s="9"/>
      <c r="C201" s="4"/>
      <c r="D201" s="4"/>
      <c r="E201" s="4"/>
      <c r="F201" s="4"/>
      <c r="G201" s="4"/>
      <c r="H201" s="28" t="s">
        <v>269</v>
      </c>
      <c r="I201" s="6">
        <v>5.64</v>
      </c>
      <c r="J201" s="6">
        <v>46.97</v>
      </c>
      <c r="K201" s="4"/>
      <c r="L201" s="4"/>
    </row>
    <row r="202" spans="1:12">
      <c r="A202" s="4"/>
      <c r="B202" s="9"/>
      <c r="C202" s="4"/>
      <c r="D202" s="4"/>
      <c r="E202" s="4"/>
      <c r="F202" s="4"/>
      <c r="G202" s="4"/>
      <c r="H202" s="28" t="s">
        <v>270</v>
      </c>
      <c r="I202" s="6">
        <v>5.73</v>
      </c>
      <c r="J202" s="6">
        <v>56.14</v>
      </c>
      <c r="K202" s="4"/>
      <c r="L202" s="4"/>
    </row>
    <row r="203" spans="1:12">
      <c r="A203" s="4"/>
      <c r="B203" s="9"/>
      <c r="C203" s="4"/>
      <c r="D203" s="4"/>
      <c r="E203" s="4"/>
      <c r="F203" s="4"/>
      <c r="G203" s="4"/>
      <c r="H203" s="28" t="s">
        <v>271</v>
      </c>
      <c r="I203" s="6">
        <v>5.74</v>
      </c>
      <c r="J203" s="6">
        <v>53.18</v>
      </c>
      <c r="K203" s="4"/>
      <c r="L203" s="4"/>
    </row>
    <row r="204" spans="1:12">
      <c r="A204" s="4"/>
      <c r="B204" s="9"/>
      <c r="C204" s="4"/>
      <c r="D204" s="4"/>
      <c r="E204" s="4"/>
      <c r="F204" s="4"/>
      <c r="G204" s="4"/>
      <c r="H204" s="28" t="s">
        <v>272</v>
      </c>
      <c r="I204" s="6">
        <v>5.86</v>
      </c>
      <c r="J204" s="6">
        <v>42.84</v>
      </c>
      <c r="K204" s="4"/>
      <c r="L204" s="4"/>
    </row>
    <row r="205" spans="1:12">
      <c r="A205" s="4"/>
      <c r="B205" s="9"/>
      <c r="C205" s="4"/>
      <c r="D205" s="4"/>
      <c r="E205" s="4"/>
      <c r="F205" s="4"/>
      <c r="G205" s="4"/>
      <c r="H205" s="28" t="s">
        <v>273</v>
      </c>
      <c r="I205" s="6">
        <v>5.88</v>
      </c>
      <c r="J205" s="6">
        <v>66.28</v>
      </c>
      <c r="K205" s="4"/>
      <c r="L205" s="4"/>
    </row>
    <row r="206" spans="1:12">
      <c r="A206" s="4"/>
      <c r="B206" s="9"/>
      <c r="C206" s="4"/>
      <c r="D206" s="4"/>
      <c r="E206" s="4"/>
      <c r="F206" s="4"/>
      <c r="G206" s="4"/>
      <c r="H206" s="28" t="s">
        <v>274</v>
      </c>
      <c r="I206" s="6">
        <v>5.9</v>
      </c>
      <c r="J206" s="6">
        <v>49.54</v>
      </c>
      <c r="K206" s="4"/>
      <c r="L206" s="4"/>
    </row>
    <row r="207" spans="1:12">
      <c r="A207" s="4"/>
      <c r="B207" s="9"/>
      <c r="C207" s="4"/>
      <c r="D207" s="4"/>
      <c r="E207" s="4"/>
      <c r="F207" s="4"/>
      <c r="G207" s="4"/>
      <c r="H207" s="28" t="s">
        <v>275</v>
      </c>
      <c r="I207" s="6">
        <v>5.94</v>
      </c>
      <c r="J207" s="6">
        <v>72.58</v>
      </c>
      <c r="K207" s="4"/>
      <c r="L207" s="4"/>
    </row>
    <row r="208" spans="1:12">
      <c r="A208" s="4"/>
      <c r="B208" s="9"/>
      <c r="C208" s="4"/>
      <c r="D208" s="4"/>
      <c r="E208" s="4"/>
      <c r="F208" s="4"/>
      <c r="G208" s="4"/>
      <c r="H208" s="28" t="s">
        <v>276</v>
      </c>
      <c r="I208" s="6">
        <v>5.99</v>
      </c>
      <c r="J208" s="6">
        <v>43.2</v>
      </c>
      <c r="K208" s="4"/>
      <c r="L208" s="4"/>
    </row>
    <row r="209" spans="1:12">
      <c r="A209" s="4"/>
      <c r="B209" s="9"/>
      <c r="C209" s="4"/>
      <c r="D209" s="4"/>
      <c r="E209" s="4"/>
      <c r="F209" s="4"/>
      <c r="G209" s="4"/>
      <c r="H209" s="28" t="s">
        <v>277</v>
      </c>
      <c r="I209" s="6">
        <v>6.04</v>
      </c>
      <c r="J209" s="6">
        <v>51.08</v>
      </c>
      <c r="K209" s="4"/>
      <c r="L209" s="4"/>
    </row>
    <row r="210" spans="1:12">
      <c r="A210" s="4"/>
      <c r="B210" s="9"/>
      <c r="C210" s="4"/>
      <c r="D210" s="4"/>
      <c r="E210" s="4"/>
      <c r="F210" s="4"/>
      <c r="G210" s="4"/>
      <c r="H210" s="28" t="s">
        <v>278</v>
      </c>
      <c r="I210" s="6">
        <v>6.07</v>
      </c>
      <c r="J210" s="6">
        <v>60.6</v>
      </c>
      <c r="K210" s="4"/>
      <c r="L210" s="4"/>
    </row>
    <row r="211" spans="1:12">
      <c r="A211" s="4"/>
      <c r="B211" s="9"/>
      <c r="C211" s="4"/>
      <c r="D211" s="4"/>
      <c r="E211" s="4"/>
      <c r="F211" s="4"/>
      <c r="G211" s="4"/>
      <c r="H211" s="28" t="s">
        <v>279</v>
      </c>
      <c r="I211" s="6">
        <v>6.08</v>
      </c>
      <c r="J211" s="6">
        <v>51.93</v>
      </c>
      <c r="K211" s="4"/>
      <c r="L211" s="4"/>
    </row>
    <row r="212" spans="1:12">
      <c r="A212" s="4"/>
      <c r="B212" s="9"/>
      <c r="C212" s="4"/>
      <c r="D212" s="4"/>
      <c r="E212" s="4"/>
      <c r="F212" s="4"/>
      <c r="G212" s="4"/>
      <c r="H212" s="28" t="s">
        <v>280</v>
      </c>
      <c r="I212" s="6">
        <v>6.1</v>
      </c>
      <c r="J212" s="6">
        <v>37.979999999999997</v>
      </c>
      <c r="K212" s="4"/>
      <c r="L212" s="4"/>
    </row>
    <row r="213" spans="1:12">
      <c r="A213" s="4"/>
      <c r="B213" s="9"/>
      <c r="C213" s="4"/>
      <c r="D213" s="4"/>
      <c r="E213" s="4"/>
      <c r="F213" s="4"/>
      <c r="G213" s="4"/>
      <c r="H213" s="28" t="s">
        <v>281</v>
      </c>
      <c r="I213" s="6">
        <v>6.15</v>
      </c>
      <c r="J213" s="6">
        <v>68.73</v>
      </c>
      <c r="K213" s="4"/>
      <c r="L213" s="4"/>
    </row>
    <row r="214" spans="1:12">
      <c r="A214" s="4"/>
      <c r="B214" s="9"/>
      <c r="C214" s="4"/>
      <c r="D214" s="4"/>
      <c r="E214" s="4"/>
      <c r="F214" s="4"/>
      <c r="G214" s="4"/>
      <c r="H214" s="28" t="s">
        <v>282</v>
      </c>
      <c r="I214" s="6">
        <v>6.17</v>
      </c>
      <c r="J214" s="6">
        <v>71.400000000000006</v>
      </c>
      <c r="K214" s="4"/>
      <c r="L214" s="4"/>
    </row>
    <row r="215" spans="1:12">
      <c r="A215" s="4"/>
      <c r="B215" s="9"/>
      <c r="C215" s="4"/>
      <c r="D215" s="4"/>
      <c r="E215" s="4"/>
      <c r="F215" s="4"/>
      <c r="G215" s="4"/>
      <c r="H215" s="28" t="s">
        <v>283</v>
      </c>
      <c r="I215" s="6">
        <v>6.23</v>
      </c>
      <c r="J215" s="6">
        <v>48.15</v>
      </c>
      <c r="K215" s="4"/>
      <c r="L215" s="4"/>
    </row>
    <row r="216" spans="1:12">
      <c r="A216" s="4"/>
      <c r="B216" s="9"/>
      <c r="C216" s="4"/>
      <c r="D216" s="4"/>
      <c r="E216" s="4"/>
      <c r="F216" s="4"/>
      <c r="G216" s="4"/>
      <c r="H216" s="28" t="s">
        <v>284</v>
      </c>
      <c r="I216" s="6">
        <v>6.34</v>
      </c>
      <c r="J216" s="6">
        <v>44.46</v>
      </c>
      <c r="K216" s="4"/>
      <c r="L216" s="4"/>
    </row>
    <row r="217" spans="1:12">
      <c r="A217" s="4"/>
      <c r="B217" s="9"/>
      <c r="C217" s="4"/>
      <c r="D217" s="4"/>
      <c r="E217" s="4"/>
      <c r="F217" s="4"/>
      <c r="G217" s="4"/>
      <c r="H217" s="28" t="s">
        <v>285</v>
      </c>
      <c r="I217" s="6">
        <v>6.38</v>
      </c>
      <c r="J217" s="6">
        <v>36.96</v>
      </c>
      <c r="K217" s="4"/>
      <c r="L217" s="4"/>
    </row>
    <row r="218" spans="1:12">
      <c r="A218" s="4"/>
      <c r="B218" s="9"/>
      <c r="C218" s="4"/>
      <c r="D218" s="4"/>
      <c r="E218" s="4"/>
      <c r="F218" s="4"/>
      <c r="G218" s="4"/>
      <c r="H218" s="28" t="s">
        <v>286</v>
      </c>
      <c r="I218" s="6">
        <v>6.44</v>
      </c>
      <c r="J218" s="6">
        <v>48.51</v>
      </c>
      <c r="K218" s="4"/>
      <c r="L218" s="4"/>
    </row>
    <row r="219" spans="1:12">
      <c r="A219" s="4"/>
      <c r="B219" s="9"/>
      <c r="C219" s="4"/>
      <c r="D219" s="4"/>
      <c r="E219" s="4"/>
      <c r="F219" s="4"/>
      <c r="G219" s="4"/>
      <c r="H219" s="28" t="s">
        <v>287</v>
      </c>
      <c r="I219" s="6">
        <v>6.66</v>
      </c>
      <c r="J219" s="6">
        <v>45.43</v>
      </c>
      <c r="K219" s="4"/>
      <c r="L219" s="4"/>
    </row>
    <row r="220" spans="1:12">
      <c r="A220" s="4"/>
      <c r="B220" s="9"/>
      <c r="C220" s="4"/>
      <c r="D220" s="4"/>
      <c r="E220" s="4"/>
      <c r="F220" s="4"/>
      <c r="G220" s="4"/>
      <c r="H220" s="28" t="s">
        <v>420</v>
      </c>
      <c r="I220" s="6">
        <v>6.69</v>
      </c>
      <c r="J220" s="6">
        <v>48.93</v>
      </c>
      <c r="K220" s="4"/>
      <c r="L220" s="4"/>
    </row>
    <row r="221" spans="1:12">
      <c r="A221" s="4"/>
      <c r="B221" s="9"/>
      <c r="C221" s="4"/>
      <c r="D221" s="4"/>
      <c r="E221" s="4"/>
      <c r="F221" s="4"/>
      <c r="G221" s="4"/>
      <c r="H221" s="28" t="s">
        <v>288</v>
      </c>
      <c r="I221" s="6">
        <v>6.72</v>
      </c>
      <c r="J221" s="6">
        <v>44.88</v>
      </c>
      <c r="K221" s="4"/>
      <c r="L221" s="4"/>
    </row>
    <row r="222" spans="1:12">
      <c r="A222" s="4"/>
      <c r="B222" s="9"/>
      <c r="C222" s="4"/>
      <c r="D222" s="4"/>
      <c r="E222" s="4"/>
      <c r="F222" s="4"/>
      <c r="G222" s="4"/>
      <c r="H222" s="28" t="s">
        <v>289</v>
      </c>
      <c r="I222" s="6">
        <v>6.82</v>
      </c>
      <c r="J222" s="6">
        <v>60.97</v>
      </c>
      <c r="K222" s="4"/>
      <c r="L222" s="4"/>
    </row>
    <row r="223" spans="1:12">
      <c r="A223" s="4"/>
      <c r="B223" s="9"/>
      <c r="C223" s="4"/>
      <c r="D223" s="4"/>
      <c r="E223" s="4"/>
      <c r="F223" s="4"/>
      <c r="G223" s="4"/>
      <c r="H223" s="28" t="s">
        <v>290</v>
      </c>
      <c r="I223" s="6">
        <v>6.91</v>
      </c>
      <c r="J223" s="6">
        <v>42.21</v>
      </c>
      <c r="K223" s="4"/>
      <c r="L223" s="4"/>
    </row>
    <row r="224" spans="1:12">
      <c r="A224" s="4"/>
      <c r="B224" s="9"/>
      <c r="C224" s="4"/>
      <c r="D224" s="4"/>
      <c r="E224" s="4"/>
      <c r="F224" s="4"/>
      <c r="G224" s="4"/>
      <c r="H224" s="28" t="s">
        <v>291</v>
      </c>
      <c r="I224" s="6">
        <v>6.98</v>
      </c>
      <c r="J224" s="6">
        <v>47.34</v>
      </c>
      <c r="K224" s="4"/>
      <c r="L224" s="4"/>
    </row>
    <row r="225" spans="1:12">
      <c r="A225" s="4"/>
      <c r="B225" s="9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>
      <c r="A226" s="4"/>
      <c r="B226" s="9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>
      <c r="A227" s="4"/>
      <c r="B227" s="9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>
      <c r="A228" s="4"/>
      <c r="B228" s="9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>
      <c r="A229" s="4"/>
      <c r="B229" s="9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>
      <c r="A230" s="4"/>
      <c r="B230" s="9"/>
      <c r="C230" s="4"/>
      <c r="D230" s="4"/>
      <c r="E230" s="4"/>
      <c r="F230" s="4"/>
      <c r="G230" s="4"/>
      <c r="H230" s="4"/>
      <c r="I230" s="4"/>
      <c r="J230" s="4"/>
      <c r="K230" s="4"/>
      <c r="L230" s="4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>
              <from>
                <xdr:col>2</xdr:col>
                <xdr:colOff>431800</xdr:colOff>
                <xdr:row>3</xdr:row>
                <xdr:rowOff>114300</xdr:rowOff>
              </from>
              <to>
                <xdr:col>3</xdr:col>
                <xdr:colOff>1587500</xdr:colOff>
                <xdr:row>7</xdr:row>
                <xdr:rowOff>228600</xdr:rowOff>
              </to>
            </anchor>
          </objectPr>
        </oleObject>
      </mc:Choice>
      <mc:Fallback>
        <oleObject progId="Equation.3" shapeId="204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</vt:lpstr>
      <vt:lpstr>1</vt:lpstr>
      <vt:lpstr>1.m</vt:lpstr>
      <vt:lpstr>2</vt:lpstr>
      <vt:lpstr>2.m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 Agócs</dc:creator>
  <cp:lastModifiedBy>Gergely Agócs</cp:lastModifiedBy>
  <dcterms:created xsi:type="dcterms:W3CDTF">2015-11-29T11:07:26Z</dcterms:created>
  <dcterms:modified xsi:type="dcterms:W3CDTF">2015-11-29T21:30:33Z</dcterms:modified>
</cp:coreProperties>
</file>