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gnetic Tweezers\Desktop\"/>
    </mc:Choice>
  </mc:AlternateContent>
  <bookViews>
    <workbookView xWindow="0" yWindow="0" windowWidth="28800" windowHeight="1233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5" i="1" l="1"/>
  <c r="H41" i="1"/>
  <c r="H40" i="1"/>
  <c r="H39" i="1"/>
  <c r="H38" i="1"/>
  <c r="H37" i="1"/>
  <c r="H32" i="1"/>
  <c r="E56" i="1" s="1"/>
  <c r="H31" i="1"/>
  <c r="G41" i="1"/>
  <c r="G40" i="1"/>
  <c r="G39" i="1"/>
  <c r="G38" i="1"/>
  <c r="G37" i="1"/>
  <c r="G35" i="1"/>
  <c r="H35" i="1" s="1"/>
  <c r="F55" i="1" s="1"/>
  <c r="G34" i="1"/>
  <c r="H34" i="1" s="1"/>
  <c r="F51" i="1" s="1"/>
  <c r="G32" i="1"/>
  <c r="G31" i="1"/>
  <c r="G55" i="1"/>
  <c r="G54" i="1"/>
  <c r="D53" i="1"/>
  <c r="G52" i="1"/>
  <c r="D52" i="1"/>
  <c r="D50" i="1"/>
  <c r="G49" i="1"/>
  <c r="D48" i="1"/>
  <c r="G47" i="1"/>
  <c r="G45" i="1"/>
  <c r="E45" i="1"/>
  <c r="F45" i="1"/>
  <c r="D45" i="1"/>
  <c r="H29" i="1"/>
  <c r="H26" i="1"/>
  <c r="H27" i="1"/>
  <c r="H28" i="1"/>
  <c r="G26" i="1"/>
  <c r="G27" i="1"/>
  <c r="G28" i="1"/>
  <c r="G29" i="1"/>
  <c r="G25" i="1"/>
  <c r="H25" i="1" s="1"/>
  <c r="D46" i="1" s="1"/>
  <c r="F36" i="1"/>
  <c r="E36" i="1"/>
  <c r="D36" i="1"/>
  <c r="F33" i="1"/>
  <c r="E33" i="1"/>
  <c r="D33" i="1"/>
  <c r="F30" i="1"/>
  <c r="E30" i="1"/>
  <c r="D30" i="1"/>
  <c r="G24" i="1"/>
  <c r="G36" i="1" s="1"/>
  <c r="I17" i="1"/>
  <c r="H24" i="1" l="1"/>
  <c r="G30" i="1"/>
  <c r="G33" i="1"/>
  <c r="H36" i="1" l="1"/>
  <c r="H33" i="1"/>
  <c r="H30" i="1"/>
</calcChain>
</file>

<file path=xl/sharedStrings.xml><?xml version="1.0" encoding="utf-8"?>
<sst xmlns="http://schemas.openxmlformats.org/spreadsheetml/2006/main" count="45" uniqueCount="37">
  <si>
    <t>Feladatok:</t>
  </si>
  <si>
    <t>1.)</t>
  </si>
  <si>
    <t>2.)</t>
  </si>
  <si>
    <t>3.)</t>
  </si>
  <si>
    <t>Hallgató neve:</t>
  </si>
  <si>
    <t>Csoport:</t>
  </si>
  <si>
    <t>Dátum:</t>
  </si>
  <si>
    <t>Kar:</t>
  </si>
  <si>
    <t>Csak a zöld színű mezőkbe írjon!</t>
  </si>
  <si>
    <t>2.) Feldat</t>
  </si>
  <si>
    <t>Kérdés</t>
  </si>
  <si>
    <t>Gamma abszorpció</t>
  </si>
  <si>
    <t>A gyakorlat célja: különböző anyagok gamma-sugárzás elnyelő képességének vizsgálata, elsősorban a sugárvédelem szempontjából.</t>
  </si>
  <si>
    <t>A szcintillációs számláló optimális beállításának ellenőrzése és a háttér impulzusszám mérése.</t>
  </si>
  <si>
    <t>Az impulzusszám mérése különböző abszorbensek és rétegvastagságok alkalmazása esetén.</t>
  </si>
  <si>
    <t>Összehasonlító grafikon készítése a különböző abszorbensekre vonatkozó impulzusszám adatok alapján a rétegvastagságok függvényében. A görbék megfelelő̋ illesztése.</t>
  </si>
  <si>
    <t>4.)</t>
  </si>
  <si>
    <r>
      <t xml:space="preserve">Az illesztési paraméterek alapján az egyes abszorbensekre vonatkozó felezési rétegvastagság, gyengítési együttható, és tömeggyengítési együttható meghatározása. Az izotópot elhagyó </t>
    </r>
    <r>
      <rPr>
        <sz val="14"/>
        <color theme="1"/>
        <rFont val="Symbol"/>
        <charset val="2"/>
      </rPr>
      <t xml:space="preserve">g </t>
    </r>
    <r>
      <rPr>
        <sz val="14"/>
        <color theme="1"/>
        <rFont val="Calibri"/>
        <family val="2"/>
        <scheme val="minor"/>
      </rPr>
      <t xml:space="preserve">foton energiájának, továbbá a foto- és a Compton effektusra vonatkozó parciális tömeggyengítési együtthatók meghatározása.
</t>
    </r>
  </si>
  <si>
    <t xml:space="preserve">1.) Ellenőrizze az integráldiszkriminátor beállítását és mérje meg a háttér impulzuszámot. </t>
  </si>
  <si>
    <t>ID szint</t>
  </si>
  <si>
    <t>BASELINE</t>
  </si>
  <si>
    <t>1. mérés</t>
  </si>
  <si>
    <t>2. mérés</t>
  </si>
  <si>
    <t>3. mérés</t>
  </si>
  <si>
    <t>átlag</t>
  </si>
  <si>
    <t>háttér impulzusszám (impulzus / 5s)</t>
  </si>
  <si>
    <t>Műszer száma</t>
  </si>
  <si>
    <t>anyag</t>
  </si>
  <si>
    <t>rétegvastag-ság (cm)</t>
  </si>
  <si>
    <t>átlag - átlag háttér</t>
  </si>
  <si>
    <t>Pb</t>
  </si>
  <si>
    <t>Al</t>
  </si>
  <si>
    <t>Fe</t>
  </si>
  <si>
    <t>Ólomgumi</t>
  </si>
  <si>
    <t>impulzusszám (impulzus / 5s)</t>
  </si>
  <si>
    <t>Pbgum</t>
  </si>
  <si>
    <t>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</si>
</sst>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4"/>
      <color theme="1"/>
      <name val="Symbol"/>
      <charset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6" fillId="0" borderId="0" xfId="0" applyNumberFormat="1" applyFont="1"/>
    <xf numFmtId="0" fontId="4" fillId="0" borderId="0" xfId="0" applyNumberFormat="1" applyFont="1" applyAlignment="1">
      <alignment horizontal="center"/>
    </xf>
    <xf numFmtId="0" fontId="8" fillId="0" borderId="1" xfId="0" applyNumberFormat="1" applyFont="1" applyBorder="1" applyAlignment="1">
      <alignment horizontal="right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Border="1" applyAlignment="1"/>
    <xf numFmtId="0" fontId="1" fillId="0" borderId="0" xfId="0" applyNumberFormat="1" applyFont="1" applyAlignment="1">
      <alignment horizontal="center"/>
    </xf>
    <xf numFmtId="0" fontId="8" fillId="0" borderId="7" xfId="0" applyNumberFormat="1" applyFont="1" applyBorder="1" applyAlignment="1">
      <alignment horizontal="right"/>
    </xf>
    <xf numFmtId="0" fontId="1" fillId="0" borderId="7" xfId="0" applyNumberFormat="1" applyFont="1" applyBorder="1" applyAlignment="1">
      <alignment horizontal="center"/>
    </xf>
    <xf numFmtId="0" fontId="5" fillId="0" borderId="2" xfId="0" applyNumberFormat="1" applyFont="1" applyBorder="1" applyAlignment="1">
      <alignment horizontal="right" vertical="top" wrapText="1"/>
    </xf>
    <xf numFmtId="0" fontId="6" fillId="0" borderId="0" xfId="0" applyNumberFormat="1" applyFont="1" applyAlignment="1">
      <alignment wrapText="1"/>
    </xf>
    <xf numFmtId="0" fontId="5" fillId="0" borderId="12" xfId="0" applyNumberFormat="1" applyFont="1" applyBorder="1" applyAlignment="1">
      <alignment horizontal="right" vertical="top" wrapText="1"/>
    </xf>
    <xf numFmtId="0" fontId="5" fillId="0" borderId="0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wrapText="1"/>
    </xf>
    <xf numFmtId="0" fontId="6" fillId="0" borderId="0" xfId="0" applyNumberFormat="1" applyFont="1" applyBorder="1" applyAlignment="1">
      <alignment wrapText="1"/>
    </xf>
    <xf numFmtId="0" fontId="6" fillId="0" borderId="0" xfId="0" applyNumberFormat="1" applyFont="1" applyAlignment="1">
      <alignment horizontal="center"/>
    </xf>
    <xf numFmtId="0" fontId="1" fillId="0" borderId="0" xfId="0" applyNumberFormat="1" applyFont="1" applyFill="1"/>
    <xf numFmtId="0" fontId="2" fillId="0" borderId="0" xfId="0" applyNumberFormat="1" applyFont="1" applyAlignment="1">
      <alignment horizontal="left" vertical="top" wrapText="1"/>
    </xf>
    <xf numFmtId="0" fontId="5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Fill="1" applyBorder="1" applyAlignment="1" applyProtection="1">
      <alignment horizontal="center" vertical="top"/>
      <protection locked="0"/>
    </xf>
    <xf numFmtId="0" fontId="6" fillId="0" borderId="0" xfId="0" applyNumberFormat="1" applyFont="1" applyBorder="1" applyAlignment="1"/>
    <xf numFmtId="0" fontId="6" fillId="0" borderId="0" xfId="0" applyNumberFormat="1" applyFont="1" applyAlignment="1"/>
    <xf numFmtId="0" fontId="1" fillId="0" borderId="0" xfId="0" applyNumberFormat="1" applyFont="1" applyFill="1" applyAlignment="1"/>
    <xf numFmtId="0" fontId="10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Alignment="1"/>
    <xf numFmtId="0" fontId="12" fillId="0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/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/>
    <xf numFmtId="0" fontId="6" fillId="0" borderId="1" xfId="0" applyNumberFormat="1" applyFont="1" applyBorder="1"/>
    <xf numFmtId="0" fontId="6" fillId="5" borderId="1" xfId="0" applyNumberFormat="1" applyFont="1" applyFill="1" applyBorder="1"/>
    <xf numFmtId="1" fontId="6" fillId="0" borderId="1" xfId="0" applyNumberFormat="1" applyFont="1" applyBorder="1" applyProtection="1">
      <protection locked="0"/>
    </xf>
    <xf numFmtId="1" fontId="6" fillId="0" borderId="1" xfId="0" applyNumberFormat="1" applyFont="1" applyFill="1" applyBorder="1" applyProtection="1"/>
    <xf numFmtId="1" fontId="6" fillId="0" borderId="1" xfId="0" applyNumberFormat="1" applyFont="1" applyBorder="1" applyProtection="1"/>
    <xf numFmtId="0" fontId="6" fillId="0" borderId="0" xfId="0" applyNumberFormat="1" applyFont="1" applyFill="1" applyAlignment="1"/>
    <xf numFmtId="0" fontId="6" fillId="0" borderId="0" xfId="0" applyNumberFormat="1" applyFont="1" applyFill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6" fillId="6" borderId="1" xfId="0" applyNumberFormat="1" applyFont="1" applyFill="1" applyBorder="1" applyAlignment="1">
      <alignment wrapText="1"/>
    </xf>
    <xf numFmtId="0" fontId="6" fillId="6" borderId="1" xfId="0" applyNumberFormat="1" applyFont="1" applyFill="1" applyBorder="1" applyAlignment="1"/>
    <xf numFmtId="0" fontId="6" fillId="5" borderId="1" xfId="0" applyNumberFormat="1" applyFont="1" applyFill="1" applyBorder="1" applyAlignment="1">
      <alignment wrapText="1"/>
    </xf>
    <xf numFmtId="0" fontId="6" fillId="5" borderId="1" xfId="0" applyNumberFormat="1" applyFont="1" applyFill="1" applyBorder="1" applyAlignment="1"/>
    <xf numFmtId="1" fontId="6" fillId="5" borderId="1" xfId="0" applyNumberFormat="1" applyFont="1" applyFill="1" applyBorder="1"/>
    <xf numFmtId="1" fontId="6" fillId="5" borderId="1" xfId="0" applyNumberFormat="1" applyFont="1" applyFill="1" applyBorder="1" applyAlignment="1">
      <alignment wrapText="1"/>
    </xf>
    <xf numFmtId="1" fontId="6" fillId="5" borderId="1" xfId="0" applyNumberFormat="1" applyFont="1" applyFill="1" applyBorder="1" applyAlignment="1"/>
    <xf numFmtId="0" fontId="6" fillId="3" borderId="1" xfId="0" applyNumberFormat="1" applyFont="1" applyFill="1" applyBorder="1" applyAlignment="1">
      <alignment horizontal="center"/>
    </xf>
    <xf numFmtId="0" fontId="6" fillId="4" borderId="1" xfId="0" applyNumberFormat="1" applyFont="1" applyFill="1" applyBorder="1" applyAlignment="1">
      <alignment horizont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1" fillId="0" borderId="7" xfId="0" applyNumberFormat="1" applyFont="1" applyBorder="1" applyAlignment="1">
      <alignment horizontal="left"/>
    </xf>
    <xf numFmtId="0" fontId="1" fillId="2" borderId="3" xfId="0" applyNumberFormat="1" applyFont="1" applyFill="1" applyBorder="1" applyAlignment="1" applyProtection="1">
      <alignment horizontal="left"/>
      <protection locked="0"/>
    </xf>
    <xf numFmtId="0" fontId="1" fillId="2" borderId="4" xfId="0" applyNumberFormat="1" applyFont="1" applyFill="1" applyBorder="1" applyAlignment="1" applyProtection="1">
      <alignment horizontal="left"/>
      <protection locked="0"/>
    </xf>
    <xf numFmtId="0" fontId="1" fillId="2" borderId="5" xfId="0" applyNumberFormat="1" applyFont="1" applyFill="1" applyBorder="1" applyAlignment="1" applyProtection="1">
      <alignment horizontal="left"/>
      <protection locked="0"/>
    </xf>
    <xf numFmtId="0" fontId="8" fillId="0" borderId="4" xfId="0" applyNumberFormat="1" applyFont="1" applyBorder="1" applyAlignment="1">
      <alignment horizontal="right"/>
    </xf>
    <xf numFmtId="0" fontId="8" fillId="0" borderId="5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wrapText="1"/>
    </xf>
    <xf numFmtId="0" fontId="2" fillId="0" borderId="11" xfId="0" applyNumberFormat="1" applyFont="1" applyBorder="1" applyAlignment="1">
      <alignment wrapText="1"/>
    </xf>
    <xf numFmtId="0" fontId="2" fillId="0" borderId="7" xfId="0" applyNumberFormat="1" applyFont="1" applyBorder="1" applyAlignment="1">
      <alignment vertical="top" wrapText="1"/>
    </xf>
    <xf numFmtId="0" fontId="2" fillId="0" borderId="6" xfId="0" applyNumberFormat="1" applyFont="1" applyBorder="1" applyAlignment="1">
      <alignment vertical="top" wrapText="1"/>
    </xf>
    <xf numFmtId="0" fontId="9" fillId="0" borderId="8" xfId="0" applyNumberFormat="1" applyFont="1" applyBorder="1" applyAlignment="1">
      <alignment horizontal="left" wrapText="1"/>
    </xf>
    <xf numFmtId="0" fontId="9" fillId="0" borderId="9" xfId="0" applyNumberFormat="1" applyFont="1" applyBorder="1" applyAlignment="1">
      <alignment horizontal="left" wrapText="1"/>
    </xf>
    <xf numFmtId="0" fontId="9" fillId="0" borderId="10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horizontal="left"/>
    </xf>
    <xf numFmtId="0" fontId="8" fillId="0" borderId="1" xfId="0" applyNumberFormat="1" applyFont="1" applyBorder="1" applyAlignment="1">
      <alignment horizontal="right"/>
    </xf>
    <xf numFmtId="0" fontId="2" fillId="0" borderId="7" xfId="0" applyNumberFormat="1" applyFont="1" applyBorder="1" applyAlignment="1">
      <alignment wrapText="1"/>
    </xf>
    <xf numFmtId="0" fontId="2" fillId="0" borderId="6" xfId="0" applyNumberFormat="1" applyFont="1" applyBorder="1" applyAlignment="1">
      <alignment wrapText="1"/>
    </xf>
    <xf numFmtId="0" fontId="12" fillId="0" borderId="1" xfId="0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5" fillId="0" borderId="8" xfId="0" applyNumberFormat="1" applyFont="1" applyBorder="1" applyAlignment="1">
      <alignment vertical="top" wrapText="1"/>
    </xf>
    <xf numFmtId="0" fontId="5" fillId="0" borderId="9" xfId="0" applyNumberFormat="1" applyFont="1" applyBorder="1" applyAlignment="1">
      <alignment vertical="top" wrapText="1"/>
    </xf>
    <xf numFmtId="0" fontId="5" fillId="0" borderId="10" xfId="0" applyNumberFormat="1" applyFont="1" applyBorder="1" applyAlignment="1">
      <alignment vertical="top" wrapText="1"/>
    </xf>
    <xf numFmtId="0" fontId="5" fillId="0" borderId="12" xfId="0" applyNumberFormat="1" applyFont="1" applyBorder="1" applyAlignment="1">
      <alignment vertical="top" wrapText="1"/>
    </xf>
    <xf numFmtId="0" fontId="5" fillId="0" borderId="7" xfId="0" applyNumberFormat="1" applyFont="1" applyBorder="1" applyAlignment="1">
      <alignment vertical="top" wrapText="1"/>
    </xf>
    <xf numFmtId="0" fontId="5" fillId="0" borderId="6" xfId="0" applyNumberFormat="1" applyFont="1" applyBorder="1" applyAlignment="1">
      <alignment vertical="top" wrapText="1"/>
    </xf>
    <xf numFmtId="0" fontId="5" fillId="0" borderId="8" xfId="0" applyNumberFormat="1" applyFont="1" applyBorder="1" applyAlignment="1">
      <alignment horizontal="left" vertical="top" wrapText="1"/>
    </xf>
    <xf numFmtId="0" fontId="5" fillId="0" borderId="9" xfId="0" applyNumberFormat="1" applyFont="1" applyBorder="1" applyAlignment="1">
      <alignment horizontal="left" vertical="top" wrapText="1"/>
    </xf>
    <xf numFmtId="0" fontId="5" fillId="0" borderId="10" xfId="0" applyNumberFormat="1" applyFont="1" applyBorder="1" applyAlignment="1">
      <alignment horizontal="left" vertical="top" wrapText="1"/>
    </xf>
    <xf numFmtId="0" fontId="5" fillId="0" borderId="12" xfId="0" applyNumberFormat="1" applyFont="1" applyBorder="1" applyAlignment="1">
      <alignment horizontal="left" vertical="top" wrapText="1"/>
    </xf>
    <xf numFmtId="0" fontId="5" fillId="0" borderId="7" xfId="0" applyNumberFormat="1" applyFont="1" applyBorder="1" applyAlignment="1">
      <alignment horizontal="left" vertical="top" wrapText="1"/>
    </xf>
    <xf numFmtId="0" fontId="5" fillId="0" borderId="6" xfId="0" applyNumberFormat="1" applyFont="1" applyBorder="1" applyAlignment="1">
      <alignment horizontal="left" vertical="top" wrapText="1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>
        <c:manualLayout>
          <c:layoutTarget val="inner"/>
          <c:xMode val="edge"/>
          <c:yMode val="edge"/>
          <c:x val="0.17908286487265015"/>
          <c:y val="8.4925945036358114E-2"/>
          <c:w val="0.78198297065349753"/>
          <c:h val="0.71979659678976993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Sheet1!$D$44</c:f>
              <c:strCache>
                <c:ptCount val="1"/>
                <c:pt idx="0">
                  <c:v>Pb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forward val="2"/>
            <c:intercept val="1563"/>
            <c:dispRSqr val="0"/>
            <c:dispEq val="1"/>
            <c:trendlineLbl>
              <c:layout>
                <c:manualLayout>
                  <c:x val="3.1146294874942009E-2"/>
                  <c:y val="-0.1331546331834099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hu-HU"/>
                </a:p>
              </c:txPr>
            </c:trendlineLbl>
          </c:trendline>
          <c:xVal>
            <c:numRef>
              <c:f>Sheet1!$C$45:$C$56</c:f>
              <c:numCache>
                <c:formatCode>General</c:formatCode>
                <c:ptCount val="12"/>
                <c:pt idx="0">
                  <c:v>0</c:v>
                </c:pt>
                <c:pt idx="1">
                  <c:v>0.3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0.9</c:v>
                </c:pt>
                <c:pt idx="6">
                  <c:v>1</c:v>
                </c:pt>
                <c:pt idx="7">
                  <c:v>1.2</c:v>
                </c:pt>
                <c:pt idx="8">
                  <c:v>1.5</c:v>
                </c:pt>
                <c:pt idx="9">
                  <c:v>1.6</c:v>
                </c:pt>
                <c:pt idx="10">
                  <c:v>2</c:v>
                </c:pt>
                <c:pt idx="11">
                  <c:v>4</c:v>
                </c:pt>
              </c:numCache>
            </c:numRef>
          </c:xVal>
          <c:yVal>
            <c:numRef>
              <c:f>Sheet1!$D$45:$D$56</c:f>
              <c:numCache>
                <c:formatCode>0</c:formatCode>
                <c:ptCount val="12"/>
                <c:pt idx="0">
                  <c:v>1563.3333333333333</c:v>
                </c:pt>
                <c:pt idx="1">
                  <c:v>745</c:v>
                </c:pt>
                <c:pt idx="3">
                  <c:v>528.33333333333337</c:v>
                </c:pt>
                <c:pt idx="5">
                  <c:v>318.33333333333331</c:v>
                </c:pt>
                <c:pt idx="7">
                  <c:v>178.33333333333334</c:v>
                </c:pt>
                <c:pt idx="8">
                  <c:v>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200-2F49-ACAC-F8E76CA61FB6}"/>
            </c:ext>
          </c:extLst>
        </c:ser>
        <c:ser>
          <c:idx val="1"/>
          <c:order val="1"/>
          <c:tx>
            <c:strRef>
              <c:f>Sheet1!$E$44</c:f>
              <c:strCache>
                <c:ptCount val="1"/>
                <c:pt idx="0">
                  <c:v>Al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exp"/>
            <c:forward val="2"/>
            <c:intercept val="1563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hu-HU"/>
                </a:p>
              </c:txPr>
            </c:trendlineLbl>
          </c:trendline>
          <c:xVal>
            <c:numRef>
              <c:f>Sheet1!$C$45:$C$56</c:f>
              <c:numCache>
                <c:formatCode>General</c:formatCode>
                <c:ptCount val="12"/>
                <c:pt idx="0">
                  <c:v>0</c:v>
                </c:pt>
                <c:pt idx="1">
                  <c:v>0.3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0.9</c:v>
                </c:pt>
                <c:pt idx="6">
                  <c:v>1</c:v>
                </c:pt>
                <c:pt idx="7">
                  <c:v>1.2</c:v>
                </c:pt>
                <c:pt idx="8">
                  <c:v>1.5</c:v>
                </c:pt>
                <c:pt idx="9">
                  <c:v>1.6</c:v>
                </c:pt>
                <c:pt idx="10">
                  <c:v>2</c:v>
                </c:pt>
                <c:pt idx="11">
                  <c:v>4</c:v>
                </c:pt>
              </c:numCache>
            </c:numRef>
          </c:xVal>
          <c:yVal>
            <c:numRef>
              <c:f>Sheet1!$E$45:$E$56</c:f>
              <c:numCache>
                <c:formatCode>General</c:formatCode>
                <c:ptCount val="12"/>
                <c:pt idx="0" formatCode="0">
                  <c:v>1563.3333333333333</c:v>
                </c:pt>
                <c:pt idx="10" formatCode="0">
                  <c:v>1245</c:v>
                </c:pt>
                <c:pt idx="11" formatCode="0">
                  <c:v>979.66666666666674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200-2F49-ACAC-F8E76CA61FB6}"/>
            </c:ext>
          </c:extLst>
        </c:ser>
        <c:ser>
          <c:idx val="2"/>
          <c:order val="2"/>
          <c:tx>
            <c:strRef>
              <c:f>Sheet1!$F$44</c:f>
              <c:strCache>
                <c:ptCount val="1"/>
                <c:pt idx="0">
                  <c:v>Fe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exp"/>
            <c:forward val="2"/>
            <c:intercept val="1563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hu-HU"/>
                </a:p>
              </c:txPr>
            </c:trendlineLbl>
          </c:trendline>
          <c:xVal>
            <c:numRef>
              <c:f>Sheet1!$C$45:$C$56</c:f>
              <c:numCache>
                <c:formatCode>General</c:formatCode>
                <c:ptCount val="12"/>
                <c:pt idx="0">
                  <c:v>0</c:v>
                </c:pt>
                <c:pt idx="1">
                  <c:v>0.3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0.9</c:v>
                </c:pt>
                <c:pt idx="6">
                  <c:v>1</c:v>
                </c:pt>
                <c:pt idx="7">
                  <c:v>1.2</c:v>
                </c:pt>
                <c:pt idx="8">
                  <c:v>1.5</c:v>
                </c:pt>
                <c:pt idx="9">
                  <c:v>1.6</c:v>
                </c:pt>
                <c:pt idx="10">
                  <c:v>2</c:v>
                </c:pt>
                <c:pt idx="11">
                  <c:v>4</c:v>
                </c:pt>
              </c:numCache>
            </c:numRef>
          </c:xVal>
          <c:yVal>
            <c:numRef>
              <c:f>Sheet1!$F$45:$F$56</c:f>
              <c:numCache>
                <c:formatCode>General</c:formatCode>
                <c:ptCount val="12"/>
                <c:pt idx="0" formatCode="0">
                  <c:v>1563.3333333333333</c:v>
                </c:pt>
                <c:pt idx="6" formatCode="0">
                  <c:v>490</c:v>
                </c:pt>
                <c:pt idx="10" formatCode="0">
                  <c:v>316.66666666666663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200-2F49-ACAC-F8E76CA61FB6}"/>
            </c:ext>
          </c:extLst>
        </c:ser>
        <c:ser>
          <c:idx val="3"/>
          <c:order val="3"/>
          <c:tx>
            <c:strRef>
              <c:f>Sheet1!$G$44</c:f>
              <c:strCache>
                <c:ptCount val="1"/>
                <c:pt idx="0">
                  <c:v>Pbgum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exp"/>
            <c:forward val="2"/>
            <c:intercept val="1563"/>
            <c:dispRSqr val="0"/>
            <c:dispEq val="1"/>
            <c:trendlineLbl>
              <c:layout>
                <c:manualLayout>
                  <c:x val="5.9359457537153812E-2"/>
                  <c:y val="-6.959530054639347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hu-HU"/>
                </a:p>
              </c:txPr>
            </c:trendlineLbl>
          </c:trendline>
          <c:xVal>
            <c:numRef>
              <c:f>Sheet1!$C$45:$C$56</c:f>
              <c:numCache>
                <c:formatCode>General</c:formatCode>
                <c:ptCount val="12"/>
                <c:pt idx="0">
                  <c:v>0</c:v>
                </c:pt>
                <c:pt idx="1">
                  <c:v>0.3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0.9</c:v>
                </c:pt>
                <c:pt idx="6">
                  <c:v>1</c:v>
                </c:pt>
                <c:pt idx="7">
                  <c:v>1.2</c:v>
                </c:pt>
                <c:pt idx="8">
                  <c:v>1.5</c:v>
                </c:pt>
                <c:pt idx="9">
                  <c:v>1.6</c:v>
                </c:pt>
                <c:pt idx="10">
                  <c:v>2</c:v>
                </c:pt>
                <c:pt idx="11">
                  <c:v>4</c:v>
                </c:pt>
              </c:numCache>
            </c:numRef>
          </c:xVal>
          <c:yVal>
            <c:numRef>
              <c:f>Sheet1!$G$45:$G$56</c:f>
              <c:numCache>
                <c:formatCode>General</c:formatCode>
                <c:ptCount val="12"/>
                <c:pt idx="0" formatCode="0">
                  <c:v>1563.3333333333333</c:v>
                </c:pt>
                <c:pt idx="2" formatCode="0">
                  <c:v>875</c:v>
                </c:pt>
                <c:pt idx="4" formatCode="0">
                  <c:v>740.66666666666674</c:v>
                </c:pt>
                <c:pt idx="7" formatCode="0">
                  <c:v>381</c:v>
                </c:pt>
                <c:pt idx="9" formatCode="0">
                  <c:v>179.66666666666669</c:v>
                </c:pt>
                <c:pt idx="10" formatCode="0">
                  <c:v>80.666666666666657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200-2F49-ACAC-F8E76CA61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9849663"/>
        <c:axId val="2110656639"/>
      </c:scatterChart>
      <c:valAx>
        <c:axId val="2109849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110656639"/>
        <c:crosses val="autoZero"/>
        <c:crossBetween val="midCat"/>
      </c:valAx>
      <c:valAx>
        <c:axId val="211065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1098496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42332</xdr:colOff>
      <xdr:row>26</xdr:row>
      <xdr:rowOff>152400</xdr:rowOff>
    </xdr:from>
    <xdr:to>
      <xdr:col>11</xdr:col>
      <xdr:colOff>253999</xdr:colOff>
      <xdr:row>56</xdr:row>
      <xdr:rowOff>50799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B3AB805-C70B-DA40-A842-2281B32D3F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54"/>
  <sheetViews>
    <sheetView tabSelected="1" zoomScale="150" zoomScaleNormal="150" workbookViewId="0">
      <selection activeCell="D24" sqref="D24:F38"/>
    </sheetView>
  </sheetViews>
  <sheetFormatPr defaultColWidth="0" defaultRowHeight="15.75" zeroHeight="1" x14ac:dyDescent="0.25"/>
  <cols>
    <col min="1" max="1" width="4.625" style="1" customWidth="1"/>
    <col min="2" max="11" width="10.875" style="1" customWidth="1"/>
    <col min="12" max="12" width="4.125" style="1" customWidth="1"/>
    <col min="13" max="15" width="12.875" style="1" hidden="1"/>
    <col min="16" max="16383" width="10.875" style="1" hidden="1"/>
    <col min="16384" max="16384" width="2" style="1" hidden="1" customWidth="1"/>
  </cols>
  <sheetData>
    <row r="1" spans="2:11" ht="33.75" x14ac:dyDescent="0.5">
      <c r="B1" s="74" t="s">
        <v>11</v>
      </c>
      <c r="C1" s="74"/>
      <c r="D1" s="74"/>
      <c r="E1" s="74"/>
      <c r="F1" s="74"/>
      <c r="G1" s="74"/>
      <c r="H1" s="74"/>
      <c r="I1" s="74"/>
      <c r="J1" s="74"/>
      <c r="K1" s="74"/>
    </row>
    <row r="2" spans="2:11" ht="18.95" customHeight="1" x14ac:dyDescent="0.5">
      <c r="B2" s="54" t="s">
        <v>8</v>
      </c>
      <c r="C2" s="54"/>
      <c r="D2" s="54"/>
      <c r="E2" s="2"/>
      <c r="F2" s="2"/>
      <c r="G2" s="2"/>
      <c r="H2" s="2"/>
      <c r="I2" s="2"/>
      <c r="J2" s="2"/>
      <c r="K2" s="2"/>
    </row>
    <row r="3" spans="2:11" ht="26.25" x14ac:dyDescent="0.4">
      <c r="B3" s="69" t="s">
        <v>4</v>
      </c>
      <c r="C3" s="69"/>
      <c r="D3" s="55"/>
      <c r="E3" s="56"/>
      <c r="F3" s="57"/>
      <c r="G3" s="3" t="s">
        <v>7</v>
      </c>
      <c r="H3" s="4"/>
      <c r="I3" s="58" t="s">
        <v>5</v>
      </c>
      <c r="J3" s="59"/>
      <c r="K3" s="5"/>
    </row>
    <row r="4" spans="2:11" ht="33.75" x14ac:dyDescent="0.5">
      <c r="B4" s="70" t="s">
        <v>6</v>
      </c>
      <c r="C4" s="70"/>
      <c r="D4" s="55"/>
      <c r="E4" s="56"/>
      <c r="F4" s="56"/>
      <c r="G4" s="6"/>
      <c r="H4" s="7"/>
      <c r="I4" s="7"/>
      <c r="J4" s="7"/>
      <c r="K4" s="2"/>
    </row>
    <row r="5" spans="2:11" ht="17.100000000000001" customHeight="1" x14ac:dyDescent="0.5">
      <c r="B5" s="8"/>
      <c r="C5" s="8"/>
      <c r="D5" s="9"/>
      <c r="E5" s="9"/>
      <c r="F5" s="9"/>
      <c r="G5" s="7"/>
      <c r="H5" s="7"/>
      <c r="I5" s="7"/>
      <c r="J5" s="7"/>
      <c r="K5" s="2"/>
    </row>
    <row r="6" spans="2:11" ht="42.95" customHeight="1" x14ac:dyDescent="0.35">
      <c r="B6" s="66" t="s">
        <v>12</v>
      </c>
      <c r="C6" s="67"/>
      <c r="D6" s="67"/>
      <c r="E6" s="67"/>
      <c r="F6" s="67"/>
      <c r="G6" s="67"/>
      <c r="H6" s="67"/>
      <c r="I6" s="67"/>
      <c r="J6" s="67"/>
      <c r="K6" s="68"/>
    </row>
    <row r="7" spans="2:11" ht="21" customHeight="1" x14ac:dyDescent="0.35">
      <c r="B7" s="66" t="s">
        <v>0</v>
      </c>
      <c r="C7" s="67"/>
      <c r="D7" s="67"/>
      <c r="E7" s="67"/>
      <c r="F7" s="67"/>
      <c r="G7" s="67"/>
      <c r="H7" s="67"/>
      <c r="I7" s="67"/>
      <c r="J7" s="67"/>
      <c r="K7" s="68"/>
    </row>
    <row r="8" spans="2:11" ht="23.1" customHeight="1" x14ac:dyDescent="0.25">
      <c r="B8" s="10" t="s">
        <v>1</v>
      </c>
      <c r="C8" s="60" t="s">
        <v>13</v>
      </c>
      <c r="D8" s="60"/>
      <c r="E8" s="60"/>
      <c r="F8" s="60"/>
      <c r="G8" s="60"/>
      <c r="H8" s="60"/>
      <c r="I8" s="60"/>
      <c r="J8" s="60"/>
      <c r="K8" s="61"/>
    </row>
    <row r="9" spans="2:11" s="11" customFormat="1" ht="18.75" x14ac:dyDescent="0.3">
      <c r="B9" s="10" t="s">
        <v>2</v>
      </c>
      <c r="C9" s="62" t="s">
        <v>14</v>
      </c>
      <c r="D9" s="62"/>
      <c r="E9" s="62"/>
      <c r="F9" s="62"/>
      <c r="G9" s="62"/>
      <c r="H9" s="62"/>
      <c r="I9" s="62"/>
      <c r="J9" s="62"/>
      <c r="K9" s="63"/>
    </row>
    <row r="10" spans="2:11" s="11" customFormat="1" ht="39" customHeight="1" x14ac:dyDescent="0.3">
      <c r="B10" s="12" t="s">
        <v>3</v>
      </c>
      <c r="C10" s="71" t="s">
        <v>15</v>
      </c>
      <c r="D10" s="71"/>
      <c r="E10" s="71"/>
      <c r="F10" s="71"/>
      <c r="G10" s="71"/>
      <c r="H10" s="71"/>
      <c r="I10" s="71"/>
      <c r="J10" s="71"/>
      <c r="K10" s="72"/>
    </row>
    <row r="11" spans="2:11" s="11" customFormat="1" ht="80.099999999999994" customHeight="1" x14ac:dyDescent="0.25">
      <c r="B11" s="12" t="s">
        <v>16</v>
      </c>
      <c r="C11" s="64" t="s">
        <v>17</v>
      </c>
      <c r="D11" s="64"/>
      <c r="E11" s="64"/>
      <c r="F11" s="64"/>
      <c r="G11" s="64"/>
      <c r="H11" s="64"/>
      <c r="I11" s="64"/>
      <c r="J11" s="64"/>
      <c r="K11" s="65"/>
    </row>
    <row r="12" spans="2:11" s="11" customFormat="1" ht="6" customHeight="1" x14ac:dyDescent="0.3">
      <c r="B12" s="13"/>
      <c r="C12" s="14"/>
      <c r="D12" s="14"/>
      <c r="E12" s="14"/>
      <c r="F12" s="14"/>
      <c r="G12" s="14"/>
      <c r="H12" s="14"/>
      <c r="I12" s="14"/>
      <c r="J12" s="14"/>
      <c r="K12" s="14"/>
    </row>
    <row r="13" spans="2:11" s="15" customFormat="1" ht="23.25" x14ac:dyDescent="0.35">
      <c r="B13" s="24" t="s">
        <v>18</v>
      </c>
      <c r="C13" s="24"/>
      <c r="D13" s="24"/>
      <c r="E13" s="24"/>
      <c r="F13" s="24"/>
      <c r="G13" s="24"/>
      <c r="H13" s="24"/>
      <c r="I13" s="24"/>
      <c r="J13" s="24"/>
      <c r="K13" s="24"/>
    </row>
    <row r="14" spans="2:11" s="15" customFormat="1" x14ac:dyDescent="0.25">
      <c r="B14" s="28"/>
      <c r="C14" s="28"/>
      <c r="D14" s="28"/>
      <c r="E14" s="28"/>
      <c r="F14" s="28"/>
      <c r="G14" s="28"/>
      <c r="H14" s="28"/>
      <c r="I14" s="28"/>
      <c r="J14" s="28"/>
      <c r="K14" s="28"/>
    </row>
    <row r="15" spans="2:11" s="15" customFormat="1" x14ac:dyDescent="0.25">
      <c r="D15" s="28"/>
      <c r="E15" s="28"/>
      <c r="F15" s="73" t="s">
        <v>25</v>
      </c>
      <c r="G15" s="73"/>
      <c r="H15" s="73"/>
      <c r="I15" s="73"/>
      <c r="J15" s="28"/>
      <c r="K15" s="28"/>
    </row>
    <row r="16" spans="2:11" s="15" customFormat="1" x14ac:dyDescent="0.25">
      <c r="B16" s="28"/>
      <c r="C16" s="30" t="s">
        <v>20</v>
      </c>
      <c r="D16" s="28" t="s">
        <v>26</v>
      </c>
      <c r="E16" s="28"/>
      <c r="F16" s="29" t="s">
        <v>21</v>
      </c>
      <c r="G16" s="29" t="s">
        <v>22</v>
      </c>
      <c r="H16" s="29" t="s">
        <v>23</v>
      </c>
      <c r="I16" s="29" t="s">
        <v>24</v>
      </c>
      <c r="J16" s="28"/>
      <c r="K16" s="28"/>
    </row>
    <row r="17" spans="1:12" s="15" customFormat="1" x14ac:dyDescent="0.25">
      <c r="B17" s="30" t="s">
        <v>19</v>
      </c>
      <c r="C17" s="30"/>
      <c r="D17" s="28"/>
      <c r="E17" s="28"/>
      <c r="F17" s="30">
        <v>25</v>
      </c>
      <c r="G17" s="30">
        <v>18</v>
      </c>
      <c r="H17" s="30">
        <v>22</v>
      </c>
      <c r="I17" s="30">
        <f>AVERAGE(F17:H17)</f>
        <v>21.666666666666668</v>
      </c>
      <c r="J17" s="28"/>
      <c r="K17" s="28"/>
    </row>
    <row r="18" spans="1:12" s="15" customFormat="1" x14ac:dyDescent="0.25">
      <c r="G18" s="28"/>
      <c r="H18" s="28"/>
      <c r="I18" s="28"/>
      <c r="J18" s="28"/>
      <c r="K18" s="28"/>
    </row>
    <row r="19" spans="1:12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2" ht="23.25" x14ac:dyDescent="0.35">
      <c r="B20" s="17" t="s">
        <v>9</v>
      </c>
    </row>
    <row r="21" spans="1:12" x14ac:dyDescent="0.25"/>
    <row r="22" spans="1:12" x14ac:dyDescent="0.25">
      <c r="B22" s="51" t="s">
        <v>27</v>
      </c>
      <c r="C22" s="52" t="s">
        <v>28</v>
      </c>
      <c r="D22" s="50" t="s">
        <v>34</v>
      </c>
      <c r="E22" s="50"/>
      <c r="F22" s="50"/>
      <c r="G22" s="50"/>
      <c r="H22" s="50"/>
    </row>
    <row r="23" spans="1:12" ht="30.95" customHeight="1" x14ac:dyDescent="0.25">
      <c r="B23" s="51"/>
      <c r="C23" s="52"/>
      <c r="D23" s="31" t="s">
        <v>21</v>
      </c>
      <c r="E23" s="31" t="s">
        <v>22</v>
      </c>
      <c r="F23" s="31" t="s">
        <v>23</v>
      </c>
      <c r="G23" s="31" t="s">
        <v>24</v>
      </c>
      <c r="H23" s="32" t="s">
        <v>29</v>
      </c>
    </row>
    <row r="24" spans="1:12" x14ac:dyDescent="0.25">
      <c r="B24" s="49" t="s">
        <v>30</v>
      </c>
      <c r="C24" s="33">
        <v>0</v>
      </c>
      <c r="D24" s="36">
        <v>1585</v>
      </c>
      <c r="E24" s="36">
        <v>1590</v>
      </c>
      <c r="F24" s="36">
        <v>1580</v>
      </c>
      <c r="G24" s="36">
        <f>AVERAGE(D24:F24)</f>
        <v>1585</v>
      </c>
      <c r="H24" s="36">
        <f>G24-$I$17</f>
        <v>1563.3333333333333</v>
      </c>
    </row>
    <row r="25" spans="1:12" x14ac:dyDescent="0.25">
      <c r="B25" s="49"/>
      <c r="C25" s="33">
        <v>0.3</v>
      </c>
      <c r="D25" s="36">
        <v>800</v>
      </c>
      <c r="E25" s="36">
        <v>700</v>
      </c>
      <c r="F25" s="36">
        <v>800</v>
      </c>
      <c r="G25" s="36">
        <f>AVERAGE(D25:F25)</f>
        <v>766.66666666666663</v>
      </c>
      <c r="H25" s="36">
        <f>G25-$I$17</f>
        <v>745</v>
      </c>
    </row>
    <row r="26" spans="1:12" x14ac:dyDescent="0.25">
      <c r="B26" s="49"/>
      <c r="C26" s="33">
        <v>0.6</v>
      </c>
      <c r="D26" s="36">
        <v>600</v>
      </c>
      <c r="E26" s="36">
        <v>500</v>
      </c>
      <c r="F26" s="36">
        <v>550</v>
      </c>
      <c r="G26" s="36">
        <f t="shared" ref="G26:G29" si="0">AVERAGE(D26:F26)</f>
        <v>550</v>
      </c>
      <c r="H26" s="36">
        <f t="shared" ref="H26:H28" si="1">G26-$I$17</f>
        <v>528.33333333333337</v>
      </c>
    </row>
    <row r="27" spans="1:12" x14ac:dyDescent="0.25">
      <c r="B27" s="49"/>
      <c r="C27" s="33">
        <v>0.9</v>
      </c>
      <c r="D27" s="36">
        <v>400</v>
      </c>
      <c r="E27" s="36">
        <v>300</v>
      </c>
      <c r="F27" s="36">
        <v>320</v>
      </c>
      <c r="G27" s="36">
        <f t="shared" si="0"/>
        <v>340</v>
      </c>
      <c r="H27" s="36">
        <f t="shared" si="1"/>
        <v>318.33333333333331</v>
      </c>
    </row>
    <row r="28" spans="1:12" x14ac:dyDescent="0.25">
      <c r="B28" s="49"/>
      <c r="C28" s="33">
        <v>1.2</v>
      </c>
      <c r="D28" s="36">
        <v>220</v>
      </c>
      <c r="E28" s="36">
        <v>200</v>
      </c>
      <c r="F28" s="36">
        <v>180</v>
      </c>
      <c r="G28" s="36">
        <f t="shared" si="0"/>
        <v>200</v>
      </c>
      <c r="H28" s="36">
        <f t="shared" si="1"/>
        <v>178.33333333333334</v>
      </c>
    </row>
    <row r="29" spans="1:12" x14ac:dyDescent="0.25">
      <c r="B29" s="49"/>
      <c r="C29" s="33">
        <v>1.5</v>
      </c>
      <c r="D29" s="36">
        <v>100</v>
      </c>
      <c r="E29" s="36">
        <v>80</v>
      </c>
      <c r="F29" s="36">
        <v>110</v>
      </c>
      <c r="G29" s="36">
        <f t="shared" si="0"/>
        <v>96.666666666666671</v>
      </c>
      <c r="H29" s="36">
        <f>G29-$I$17</f>
        <v>75</v>
      </c>
    </row>
    <row r="30" spans="1:12" x14ac:dyDescent="0.25">
      <c r="B30" s="49" t="s">
        <v>31</v>
      </c>
      <c r="C30" s="33">
        <v>0</v>
      </c>
      <c r="D30" s="37">
        <f>D24</f>
        <v>1585</v>
      </c>
      <c r="E30" s="37">
        <f>E24</f>
        <v>1590</v>
      </c>
      <c r="F30" s="37">
        <f>F24</f>
        <v>1580</v>
      </c>
      <c r="G30" s="37">
        <f>G24</f>
        <v>1585</v>
      </c>
      <c r="H30" s="38">
        <f>H24</f>
        <v>1563.3333333333333</v>
      </c>
    </row>
    <row r="31" spans="1:12" x14ac:dyDescent="0.25">
      <c r="B31" s="49"/>
      <c r="C31" s="33">
        <v>2</v>
      </c>
      <c r="D31" s="36">
        <v>1250</v>
      </c>
      <c r="E31" s="36">
        <v>1280</v>
      </c>
      <c r="F31" s="36">
        <v>1270</v>
      </c>
      <c r="G31" s="36">
        <f>AVERAGE(D31:F31)</f>
        <v>1266.6666666666667</v>
      </c>
      <c r="H31" s="36">
        <f>G31-$I$17</f>
        <v>1245</v>
      </c>
    </row>
    <row r="32" spans="1:12" x14ac:dyDescent="0.25">
      <c r="B32" s="49"/>
      <c r="C32" s="33">
        <v>4</v>
      </c>
      <c r="D32" s="36">
        <v>1000</v>
      </c>
      <c r="E32" s="36">
        <v>1005</v>
      </c>
      <c r="F32" s="36">
        <v>999</v>
      </c>
      <c r="G32" s="36">
        <f>AVERAGE(D32:F32)</f>
        <v>1001.3333333333334</v>
      </c>
      <c r="H32" s="36">
        <f>G32-$I$17</f>
        <v>979.66666666666674</v>
      </c>
    </row>
    <row r="33" spans="2:11" x14ac:dyDescent="0.25">
      <c r="B33" s="49" t="s">
        <v>32</v>
      </c>
      <c r="C33" s="33">
        <v>0</v>
      </c>
      <c r="D33" s="37">
        <f>D24</f>
        <v>1585</v>
      </c>
      <c r="E33" s="37">
        <f>E24</f>
        <v>1590</v>
      </c>
      <c r="F33" s="37">
        <f>F24</f>
        <v>1580</v>
      </c>
      <c r="G33" s="37">
        <f>G24</f>
        <v>1585</v>
      </c>
      <c r="H33" s="38">
        <f>H24</f>
        <v>1563.3333333333333</v>
      </c>
    </row>
    <row r="34" spans="2:11" x14ac:dyDescent="0.25">
      <c r="B34" s="49"/>
      <c r="C34" s="33">
        <v>1</v>
      </c>
      <c r="D34" s="36">
        <v>750</v>
      </c>
      <c r="E34" s="36">
        <v>710</v>
      </c>
      <c r="F34" s="36">
        <v>75</v>
      </c>
      <c r="G34" s="36">
        <f>AVERAGE(D34:F34)</f>
        <v>511.66666666666669</v>
      </c>
      <c r="H34" s="36">
        <f>G34-$I$17</f>
        <v>490</v>
      </c>
    </row>
    <row r="35" spans="2:11" x14ac:dyDescent="0.25">
      <c r="B35" s="49"/>
      <c r="C35" s="33">
        <v>2</v>
      </c>
      <c r="D35" s="36">
        <v>350</v>
      </c>
      <c r="E35" s="36">
        <v>340</v>
      </c>
      <c r="F35" s="36">
        <v>325</v>
      </c>
      <c r="G35" s="36">
        <f>AVERAGE(D35:F35)</f>
        <v>338.33333333333331</v>
      </c>
      <c r="H35" s="36">
        <f>G35-$I$17</f>
        <v>316.66666666666663</v>
      </c>
    </row>
    <row r="36" spans="2:11" x14ac:dyDescent="0.25">
      <c r="B36" s="49" t="s">
        <v>33</v>
      </c>
      <c r="C36" s="33">
        <v>0</v>
      </c>
      <c r="D36" s="37">
        <f>D24</f>
        <v>1585</v>
      </c>
      <c r="E36" s="37">
        <f>E24</f>
        <v>1590</v>
      </c>
      <c r="F36" s="37">
        <f>F24</f>
        <v>1580</v>
      </c>
      <c r="G36" s="37">
        <f>G24</f>
        <v>1585</v>
      </c>
      <c r="H36" s="38">
        <f>H24</f>
        <v>1563.3333333333333</v>
      </c>
    </row>
    <row r="37" spans="2:11" x14ac:dyDescent="0.25">
      <c r="B37" s="49"/>
      <c r="C37" s="33">
        <v>0.4</v>
      </c>
      <c r="D37" s="36">
        <v>900</v>
      </c>
      <c r="E37" s="36">
        <v>888</v>
      </c>
      <c r="F37" s="36">
        <v>902</v>
      </c>
      <c r="G37" s="36">
        <f>AVERAGE(D37:F37)</f>
        <v>896.66666666666663</v>
      </c>
      <c r="H37" s="36">
        <f>G37-$I$17</f>
        <v>875</v>
      </c>
    </row>
    <row r="38" spans="2:11" x14ac:dyDescent="0.25">
      <c r="B38" s="49"/>
      <c r="C38" s="33">
        <v>0.8</v>
      </c>
      <c r="D38" s="36">
        <v>750</v>
      </c>
      <c r="E38" s="36">
        <v>777</v>
      </c>
      <c r="F38" s="36">
        <v>760</v>
      </c>
      <c r="G38" s="36">
        <f>AVERAGE(D38:F38)</f>
        <v>762.33333333333337</v>
      </c>
      <c r="H38" s="36">
        <f>G38-$I$17</f>
        <v>740.66666666666674</v>
      </c>
    </row>
    <row r="39" spans="2:11" x14ac:dyDescent="0.25">
      <c r="B39" s="49"/>
      <c r="C39" s="33">
        <v>1.2</v>
      </c>
      <c r="D39" s="36">
        <v>400</v>
      </c>
      <c r="E39" s="36">
        <v>410</v>
      </c>
      <c r="F39" s="36">
        <v>398</v>
      </c>
      <c r="G39" s="36">
        <f>AVERAGE(D39:F39)</f>
        <v>402.66666666666669</v>
      </c>
      <c r="H39" s="36">
        <f>G39-$I$17</f>
        <v>381</v>
      </c>
    </row>
    <row r="40" spans="2:11" x14ac:dyDescent="0.25">
      <c r="B40" s="49"/>
      <c r="C40" s="33">
        <v>1.6</v>
      </c>
      <c r="D40" s="36">
        <v>200</v>
      </c>
      <c r="E40" s="36">
        <v>205</v>
      </c>
      <c r="F40" s="36">
        <v>199</v>
      </c>
      <c r="G40" s="36">
        <f>AVERAGE(D40:F40)</f>
        <v>201.33333333333334</v>
      </c>
      <c r="H40" s="36">
        <f>G40-$I$17</f>
        <v>179.66666666666669</v>
      </c>
    </row>
    <row r="41" spans="2:11" x14ac:dyDescent="0.25">
      <c r="B41" s="49"/>
      <c r="C41" s="33">
        <v>2</v>
      </c>
      <c r="D41" s="36">
        <v>100</v>
      </c>
      <c r="E41" s="36">
        <v>102</v>
      </c>
      <c r="F41" s="36">
        <v>105</v>
      </c>
      <c r="G41" s="36">
        <f>AVERAGE(D41:F41)</f>
        <v>102.33333333333333</v>
      </c>
      <c r="H41" s="36">
        <f>G41-$I$17</f>
        <v>80.666666666666657</v>
      </c>
    </row>
    <row r="42" spans="2:11" x14ac:dyDescent="0.25"/>
    <row r="43" spans="2:11" x14ac:dyDescent="0.25"/>
    <row r="44" spans="2:11" x14ac:dyDescent="0.25">
      <c r="C44" s="34" t="s">
        <v>36</v>
      </c>
      <c r="D44" s="35" t="s">
        <v>30</v>
      </c>
      <c r="E44" s="35" t="s">
        <v>31</v>
      </c>
      <c r="F44" s="35" t="s">
        <v>32</v>
      </c>
      <c r="G44" s="35" t="s">
        <v>35</v>
      </c>
    </row>
    <row r="45" spans="2:11" x14ac:dyDescent="0.25">
      <c r="C45" s="35">
        <v>0</v>
      </c>
      <c r="D45" s="46">
        <f>$H24</f>
        <v>1563.3333333333333</v>
      </c>
      <c r="E45" s="46">
        <f t="shared" ref="E45:F45" si="2">$H24</f>
        <v>1563.3333333333333</v>
      </c>
      <c r="F45" s="46">
        <f t="shared" si="2"/>
        <v>1563.3333333333333</v>
      </c>
      <c r="G45" s="46">
        <f>$H24</f>
        <v>1563.3333333333333</v>
      </c>
    </row>
    <row r="46" spans="2:11" s="15" customFormat="1" x14ac:dyDescent="0.25">
      <c r="C46" s="44">
        <v>0.3</v>
      </c>
      <c r="D46" s="47">
        <f>H25</f>
        <v>745</v>
      </c>
      <c r="E46" s="42"/>
      <c r="F46" s="42"/>
      <c r="G46" s="43"/>
      <c r="H46" s="39"/>
      <c r="I46" s="39"/>
      <c r="J46" s="39"/>
      <c r="K46" s="39"/>
    </row>
    <row r="47" spans="2:11" s="15" customFormat="1" x14ac:dyDescent="0.25">
      <c r="B47" s="39"/>
      <c r="C47" s="45">
        <v>0.4</v>
      </c>
      <c r="D47" s="43"/>
      <c r="E47" s="43"/>
      <c r="F47" s="43"/>
      <c r="G47" s="48">
        <f>H37</f>
        <v>875</v>
      </c>
      <c r="H47" s="39"/>
      <c r="I47" s="39"/>
      <c r="J47" s="39"/>
      <c r="K47" s="39"/>
    </row>
    <row r="48" spans="2:11" s="15" customFormat="1" x14ac:dyDescent="0.25">
      <c r="B48" s="39"/>
      <c r="C48" s="45">
        <v>0.6</v>
      </c>
      <c r="D48" s="48">
        <f>H26</f>
        <v>528.33333333333337</v>
      </c>
      <c r="E48" s="43"/>
      <c r="F48" s="43"/>
      <c r="G48" s="43"/>
      <c r="H48" s="39"/>
      <c r="I48" s="39"/>
      <c r="J48" s="39"/>
      <c r="K48" s="39"/>
    </row>
    <row r="49" spans="2:11" s="15" customFormat="1" x14ac:dyDescent="0.25">
      <c r="B49" s="39"/>
      <c r="C49" s="45">
        <v>0.8</v>
      </c>
      <c r="D49" s="43"/>
      <c r="E49" s="43"/>
      <c r="F49" s="43"/>
      <c r="G49" s="48">
        <f>H38</f>
        <v>740.66666666666674</v>
      </c>
      <c r="H49" s="39"/>
      <c r="I49" s="39"/>
      <c r="J49" s="39"/>
      <c r="K49" s="39"/>
    </row>
    <row r="50" spans="2:11" s="15" customFormat="1" x14ac:dyDescent="0.25">
      <c r="B50" s="39"/>
      <c r="C50" s="45">
        <v>0.9</v>
      </c>
      <c r="D50" s="48">
        <f>H27</f>
        <v>318.33333333333331</v>
      </c>
      <c r="E50" s="43"/>
      <c r="F50" s="43"/>
      <c r="G50" s="43"/>
      <c r="H50" s="39"/>
      <c r="I50" s="39"/>
      <c r="J50" s="39"/>
      <c r="K50" s="39"/>
    </row>
    <row r="51" spans="2:11" s="15" customFormat="1" x14ac:dyDescent="0.25">
      <c r="B51" s="39"/>
      <c r="C51" s="45">
        <v>1</v>
      </c>
      <c r="D51" s="43"/>
      <c r="E51" s="43"/>
      <c r="F51" s="48">
        <f>H34</f>
        <v>490</v>
      </c>
      <c r="G51" s="43"/>
      <c r="H51" s="39"/>
      <c r="I51" s="39"/>
      <c r="J51" s="39"/>
      <c r="K51" s="39"/>
    </row>
    <row r="52" spans="2:11" s="15" customFormat="1" x14ac:dyDescent="0.25">
      <c r="B52" s="39"/>
      <c r="C52" s="45">
        <v>1.2</v>
      </c>
      <c r="D52" s="48">
        <f>H28</f>
        <v>178.33333333333334</v>
      </c>
      <c r="E52" s="43"/>
      <c r="F52" s="43"/>
      <c r="G52" s="48">
        <f>H39</f>
        <v>381</v>
      </c>
      <c r="H52" s="39"/>
      <c r="I52" s="39"/>
      <c r="J52" s="39"/>
      <c r="K52" s="39"/>
    </row>
    <row r="53" spans="2:11" s="15" customFormat="1" x14ac:dyDescent="0.25">
      <c r="B53" s="39"/>
      <c r="C53" s="45">
        <v>1.5</v>
      </c>
      <c r="D53" s="48">
        <f>H29</f>
        <v>75</v>
      </c>
      <c r="E53" s="43"/>
      <c r="F53" s="43"/>
      <c r="G53" s="43"/>
      <c r="H53" s="39"/>
      <c r="I53" s="39"/>
      <c r="J53" s="39"/>
      <c r="K53" s="39"/>
    </row>
    <row r="54" spans="2:11" s="15" customFormat="1" x14ac:dyDescent="0.25">
      <c r="B54" s="39"/>
      <c r="C54" s="45">
        <v>1.6</v>
      </c>
      <c r="D54" s="43"/>
      <c r="E54" s="43"/>
      <c r="F54" s="43"/>
      <c r="G54" s="48">
        <f>H40</f>
        <v>179.66666666666669</v>
      </c>
      <c r="H54" s="39"/>
      <c r="I54" s="39"/>
      <c r="J54" s="39"/>
      <c r="K54" s="39"/>
    </row>
    <row r="55" spans="2:11" s="15" customFormat="1" x14ac:dyDescent="0.25">
      <c r="B55" s="39"/>
      <c r="C55" s="45">
        <v>2</v>
      </c>
      <c r="D55" s="43"/>
      <c r="E55" s="48">
        <f>H31</f>
        <v>1245</v>
      </c>
      <c r="F55" s="48">
        <f>H35</f>
        <v>316.66666666666663</v>
      </c>
      <c r="G55" s="48">
        <f>H41</f>
        <v>80.666666666666657</v>
      </c>
      <c r="H55" s="39"/>
      <c r="I55" s="39"/>
      <c r="J55" s="39"/>
      <c r="K55" s="39"/>
    </row>
    <row r="56" spans="2:11" s="15" customFormat="1" x14ac:dyDescent="0.25">
      <c r="B56" s="39"/>
      <c r="C56" s="45">
        <v>4</v>
      </c>
      <c r="D56" s="43"/>
      <c r="E56" s="48">
        <f>H32</f>
        <v>979.66666666666674</v>
      </c>
      <c r="F56" s="43"/>
      <c r="G56" s="43"/>
      <c r="H56" s="39"/>
      <c r="I56" s="39"/>
      <c r="J56" s="39"/>
      <c r="K56" s="39"/>
    </row>
    <row r="57" spans="2:11" s="15" customFormat="1" x14ac:dyDescent="0.25">
      <c r="B57" s="39"/>
      <c r="C57" s="39"/>
      <c r="D57" s="39"/>
      <c r="E57" s="39"/>
      <c r="F57" s="39"/>
      <c r="G57" s="39"/>
      <c r="H57" s="39"/>
      <c r="I57" s="39"/>
      <c r="J57" s="39"/>
      <c r="K57" s="39"/>
    </row>
    <row r="58" spans="2:11" s="15" customFormat="1" x14ac:dyDescent="0.25">
      <c r="B58" s="39"/>
      <c r="C58" s="39"/>
      <c r="D58" s="39"/>
      <c r="E58" s="39"/>
      <c r="F58" s="39"/>
      <c r="G58" s="39"/>
      <c r="H58" s="39"/>
      <c r="I58" s="39"/>
      <c r="J58" s="39"/>
      <c r="K58" s="39"/>
    </row>
    <row r="59" spans="2:11" s="15" customFormat="1" x14ac:dyDescent="0.25">
      <c r="B59" s="39"/>
      <c r="C59" s="39"/>
      <c r="D59" s="39"/>
      <c r="E59" s="39"/>
      <c r="F59" s="39"/>
      <c r="G59" s="39"/>
      <c r="H59" s="39"/>
      <c r="I59" s="39"/>
      <c r="J59" s="39"/>
      <c r="K59" s="39"/>
    </row>
    <row r="60" spans="2:11" s="15" customFormat="1" x14ac:dyDescent="0.25">
      <c r="B60" s="40"/>
      <c r="C60" s="40"/>
      <c r="D60" s="40"/>
      <c r="E60" s="40"/>
      <c r="F60" s="40"/>
      <c r="G60" s="40"/>
      <c r="H60" s="40"/>
      <c r="I60" s="40"/>
      <c r="J60" s="40"/>
      <c r="K60" s="40"/>
    </row>
    <row r="61" spans="2:11" s="15" customFormat="1" x14ac:dyDescent="0.25">
      <c r="B61" s="40"/>
      <c r="C61" s="40"/>
      <c r="D61" s="40"/>
      <c r="E61" s="40"/>
      <c r="F61" s="40"/>
      <c r="G61" s="40"/>
      <c r="H61" s="40"/>
      <c r="I61" s="40"/>
      <c r="J61" s="40"/>
      <c r="K61" s="40"/>
    </row>
    <row r="62" spans="2:11" s="15" customFormat="1" x14ac:dyDescent="0.25">
      <c r="B62" s="40"/>
      <c r="C62" s="40"/>
      <c r="D62" s="40"/>
      <c r="E62" s="40"/>
      <c r="F62" s="40"/>
      <c r="G62" s="40"/>
      <c r="H62" s="40"/>
      <c r="I62" s="40"/>
      <c r="J62" s="40"/>
      <c r="K62" s="40"/>
    </row>
    <row r="63" spans="2:11" s="15" customFormat="1" x14ac:dyDescent="0.25">
      <c r="B63" s="40"/>
      <c r="C63" s="40"/>
      <c r="D63" s="40"/>
      <c r="E63" s="40"/>
      <c r="F63" s="40"/>
      <c r="G63" s="40"/>
      <c r="H63" s="40"/>
      <c r="I63" s="40"/>
      <c r="J63" s="40"/>
      <c r="K63" s="40"/>
    </row>
    <row r="64" spans="2:11" s="15" customFormat="1" x14ac:dyDescent="0.25">
      <c r="B64" s="40"/>
      <c r="C64" s="40"/>
      <c r="D64" s="40"/>
      <c r="E64" s="40"/>
      <c r="F64" s="40"/>
      <c r="G64" s="40"/>
      <c r="H64" s="40"/>
      <c r="I64" s="40"/>
      <c r="J64" s="40"/>
      <c r="K64" s="40"/>
    </row>
    <row r="65" spans="1:13" s="15" customFormat="1" x14ac:dyDescent="0.25">
      <c r="A65" s="22"/>
      <c r="B65" s="41"/>
      <c r="C65" s="25"/>
      <c r="D65" s="25"/>
      <c r="E65" s="25"/>
      <c r="F65" s="25"/>
      <c r="G65" s="25"/>
      <c r="H65" s="25"/>
      <c r="I65" s="26"/>
      <c r="J65" s="26"/>
      <c r="K65" s="25"/>
      <c r="L65" s="22"/>
    </row>
    <row r="66" spans="1:13" x14ac:dyDescent="0.25">
      <c r="A66" s="23"/>
      <c r="B66" s="27"/>
      <c r="C66" s="25"/>
      <c r="D66" s="25"/>
      <c r="E66" s="25"/>
      <c r="F66" s="25"/>
      <c r="G66" s="25"/>
      <c r="H66" s="25"/>
      <c r="I66" s="21"/>
      <c r="J66" s="21"/>
      <c r="K66" s="25"/>
      <c r="L66" s="23"/>
    </row>
    <row r="67" spans="1:13" x14ac:dyDescent="0.25">
      <c r="A67" s="23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3"/>
      <c r="M67" s="16"/>
    </row>
    <row r="68" spans="1:13" s="18" customFormat="1" ht="20.100000000000001" customHeight="1" x14ac:dyDescent="0.25">
      <c r="B68" s="75" t="s">
        <v>10</v>
      </c>
      <c r="C68" s="76"/>
      <c r="D68" s="76"/>
      <c r="E68" s="76"/>
      <c r="F68" s="77"/>
      <c r="G68" s="19"/>
      <c r="H68" s="53"/>
      <c r="I68" s="53"/>
      <c r="J68" s="53"/>
      <c r="K68" s="53"/>
    </row>
    <row r="69" spans="1:13" s="18" customFormat="1" ht="18.75" x14ac:dyDescent="0.25">
      <c r="B69" s="78"/>
      <c r="C69" s="79"/>
      <c r="D69" s="79"/>
      <c r="E69" s="79"/>
      <c r="F69" s="80"/>
      <c r="G69" s="20"/>
      <c r="H69" s="87"/>
      <c r="I69" s="87"/>
      <c r="J69" s="87"/>
      <c r="K69" s="87"/>
    </row>
    <row r="70" spans="1:13" ht="18.95" customHeight="1" x14ac:dyDescent="0.25">
      <c r="B70" s="81" t="s">
        <v>10</v>
      </c>
      <c r="C70" s="82"/>
      <c r="D70" s="82"/>
      <c r="E70" s="82"/>
      <c r="F70" s="82"/>
      <c r="G70" s="83"/>
      <c r="H70" s="53"/>
      <c r="I70" s="53"/>
      <c r="J70" s="53"/>
      <c r="K70" s="53"/>
    </row>
    <row r="71" spans="1:13" ht="18.75" x14ac:dyDescent="0.25">
      <c r="B71" s="84"/>
      <c r="C71" s="85"/>
      <c r="D71" s="85"/>
      <c r="E71" s="85"/>
      <c r="F71" s="85"/>
      <c r="G71" s="86"/>
      <c r="H71" s="87"/>
      <c r="I71" s="87"/>
      <c r="J71" s="87"/>
      <c r="K71" s="87"/>
    </row>
    <row r="72" spans="1:13" x14ac:dyDescent="0.25"/>
    <row r="73" spans="1:13" hidden="1" x14ac:dyDescent="0.25"/>
    <row r="74" spans="1:13" hidden="1" x14ac:dyDescent="0.25"/>
    <row r="75" spans="1:13" hidden="1" x14ac:dyDescent="0.25"/>
    <row r="76" spans="1:13" hidden="1" x14ac:dyDescent="0.25"/>
    <row r="77" spans="1:13" x14ac:dyDescent="0.25"/>
    <row r="78" spans="1:13" x14ac:dyDescent="0.25"/>
    <row r="79" spans="1:13" x14ac:dyDescent="0.25"/>
    <row r="80" spans="1:13" x14ac:dyDescent="0.25"/>
    <row r="81" x14ac:dyDescent="0.25"/>
    <row r="82" x14ac:dyDescent="0.25"/>
    <row r="83" x14ac:dyDescent="0.25"/>
    <row r="84" x14ac:dyDescent="0.25"/>
    <row r="85" hidden="1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x14ac:dyDescent="0.25"/>
    <row r="110" x14ac:dyDescent="0.25"/>
    <row r="111" hidden="1" x14ac:dyDescent="0.25"/>
    <row r="112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hidden="1" x14ac:dyDescent="0.25"/>
    <row r="134" hidden="1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</sheetData>
  <sheetProtection formatCells="0"/>
  <mergeCells count="31">
    <mergeCell ref="B1:K1"/>
    <mergeCell ref="B7:K7"/>
    <mergeCell ref="B68:F69"/>
    <mergeCell ref="B70:G71"/>
    <mergeCell ref="H68:I68"/>
    <mergeCell ref="H70:I70"/>
    <mergeCell ref="J70:K70"/>
    <mergeCell ref="H71:I71"/>
    <mergeCell ref="J71:K71"/>
    <mergeCell ref="H69:I69"/>
    <mergeCell ref="J69:K69"/>
    <mergeCell ref="J68:K68"/>
    <mergeCell ref="B2:D2"/>
    <mergeCell ref="D3:F3"/>
    <mergeCell ref="I3:J3"/>
    <mergeCell ref="C8:K8"/>
    <mergeCell ref="C9:K9"/>
    <mergeCell ref="C11:K11"/>
    <mergeCell ref="D4:F4"/>
    <mergeCell ref="B6:K6"/>
    <mergeCell ref="B3:C3"/>
    <mergeCell ref="B4:C4"/>
    <mergeCell ref="C10:K10"/>
    <mergeCell ref="F15:I15"/>
    <mergeCell ref="B24:B29"/>
    <mergeCell ref="B30:B32"/>
    <mergeCell ref="B33:B35"/>
    <mergeCell ref="B36:B41"/>
    <mergeCell ref="D22:H22"/>
    <mergeCell ref="B22:B23"/>
    <mergeCell ref="C22:C23"/>
  </mergeCells>
  <pageMargins left="0.7" right="0.7" top="0.75" bottom="0.75" header="0.3" footer="0.3"/>
  <pageSetup paperSize="9" scale="70" fitToHeight="0" orientation="portrait" horizontalDpi="0" verticalDpi="0"/>
  <ignoredErrors>
    <ignoredError sqref="G24:H24 G30:H30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Magnetic Tweezers</cp:lastModifiedBy>
  <cp:lastPrinted>2019-04-03T10:42:01Z</cp:lastPrinted>
  <dcterms:created xsi:type="dcterms:W3CDTF">2019-04-02T13:57:57Z</dcterms:created>
  <dcterms:modified xsi:type="dcterms:W3CDTF">2019-11-13T16:02:08Z</dcterms:modified>
</cp:coreProperties>
</file>